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70" windowHeight="0" activeTab="1"/>
  </bookViews>
  <sheets>
    <sheet name="GRAFICO" sheetId="3" r:id="rId1"/>
    <sheet name="CERTIFICACIONES DE CARGOS" sheetId="5" r:id="rId2"/>
    <sheet name="METADATOS" sheetId="6" r:id="rId3"/>
  </sheets>
  <definedNames>
    <definedName name="_xlnm.Print_Area" localSheetId="1">'CERTIFICACIONES DE CARGOS'!$A$1:$I$92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5" l="1"/>
  <c r="F78" i="5"/>
  <c r="F79" i="5"/>
  <c r="F80" i="5"/>
  <c r="E74" i="5"/>
  <c r="D80" i="5"/>
  <c r="D77" i="5"/>
  <c r="F76" i="5" l="1"/>
  <c r="F77" i="5"/>
  <c r="F75" i="5"/>
  <c r="F74" i="5"/>
  <c r="E86" i="5"/>
  <c r="H86" i="5" s="1"/>
  <c r="G77" i="5"/>
  <c r="D74" i="5"/>
  <c r="F72" i="5" l="1"/>
  <c r="F73" i="5"/>
  <c r="D71" i="5"/>
  <c r="G74" i="5" l="1"/>
  <c r="F71" i="5"/>
  <c r="F70" i="5"/>
  <c r="F69" i="5"/>
  <c r="F68" i="5"/>
  <c r="D68" i="5"/>
  <c r="G71" i="5" s="1"/>
  <c r="F67" i="5" l="1"/>
  <c r="F66" i="5"/>
  <c r="E62" i="5" l="1"/>
  <c r="H74" i="5" s="1"/>
  <c r="F65" i="5" l="1"/>
  <c r="D65" i="5"/>
  <c r="F64" i="5"/>
  <c r="F63" i="5"/>
  <c r="G68" i="5" l="1"/>
  <c r="F62" i="5"/>
  <c r="F61" i="5"/>
  <c r="F60" i="5"/>
  <c r="D62" i="5" l="1"/>
  <c r="G65" i="5" s="1"/>
  <c r="D59" i="5"/>
  <c r="G62" i="5" l="1"/>
  <c r="F57" i="5"/>
  <c r="F58" i="5"/>
  <c r="F59" i="5"/>
  <c r="D56" i="5"/>
  <c r="G59" i="5" l="1"/>
  <c r="F56" i="5"/>
  <c r="F55" i="5"/>
  <c r="F54" i="5"/>
  <c r="F53" i="5"/>
  <c r="F52" i="5"/>
  <c r="F51" i="5"/>
  <c r="F50" i="5"/>
  <c r="F48" i="5"/>
  <c r="D53" i="5"/>
  <c r="G56" i="5" s="1"/>
  <c r="B51" i="5"/>
  <c r="B63" i="5" s="1"/>
  <c r="B52" i="5"/>
  <c r="B64" i="5" s="1"/>
  <c r="B53" i="5"/>
  <c r="B65" i="5" s="1"/>
  <c r="B54" i="5"/>
  <c r="B55" i="5"/>
  <c r="B56" i="5"/>
  <c r="F46" i="5" l="1"/>
  <c r="F47" i="5"/>
  <c r="F49" i="5"/>
  <c r="E50" i="5"/>
  <c r="H62" i="5" s="1"/>
  <c r="D50" i="5"/>
  <c r="G53" i="5" s="1"/>
  <c r="D47" i="5"/>
  <c r="G50" i="5" l="1"/>
  <c r="F45" i="5"/>
  <c r="F44" i="5" l="1"/>
  <c r="F43" i="5" l="1"/>
  <c r="F42" i="5"/>
  <c r="D44" i="5"/>
  <c r="G47" i="5" l="1"/>
  <c r="F41" i="5"/>
  <c r="F39" i="5" l="1"/>
  <c r="F40" i="5"/>
  <c r="D41" i="5"/>
  <c r="G44" i="5" s="1"/>
  <c r="F33" i="5" l="1"/>
  <c r="F34" i="5"/>
  <c r="F35" i="5"/>
  <c r="F36" i="5"/>
  <c r="F37" i="5"/>
  <c r="F38" i="5"/>
  <c r="F30" i="5"/>
  <c r="F29" i="5"/>
  <c r="F28" i="5"/>
  <c r="F31" i="5"/>
  <c r="F32" i="5"/>
  <c r="E38" i="5" l="1"/>
  <c r="H50" i="5" s="1"/>
  <c r="D38" i="5"/>
  <c r="G41" i="5" l="1"/>
  <c r="D35" i="5"/>
  <c r="G38" i="5" s="1"/>
  <c r="D26" i="5" l="1"/>
  <c r="E26" i="5" l="1"/>
  <c r="D32" i="5"/>
  <c r="D29" i="5"/>
  <c r="G29" i="5" s="1"/>
  <c r="D23" i="5"/>
  <c r="G26" i="5" s="1"/>
  <c r="D20" i="5"/>
  <c r="D17" i="5"/>
  <c r="F27" i="5"/>
  <c r="F26" i="5"/>
  <c r="F25" i="5"/>
  <c r="F24" i="5"/>
  <c r="F23" i="5"/>
  <c r="F22" i="5"/>
  <c r="F21" i="5"/>
  <c r="F20" i="5"/>
  <c r="F19" i="5"/>
  <c r="F18" i="5"/>
  <c r="F17" i="5"/>
  <c r="F16" i="5"/>
  <c r="H38" i="5" l="1"/>
  <c r="G20" i="5"/>
  <c r="G23" i="5"/>
  <c r="G35" i="5"/>
  <c r="G32" i="5"/>
</calcChain>
</file>

<file path=xl/sharedStrings.xml><?xml version="1.0" encoding="utf-8"?>
<sst xmlns="http://schemas.openxmlformats.org/spreadsheetml/2006/main" count="99" uniqueCount="54">
  <si>
    <t>Contraloría General de la República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</si>
  <si>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</si>
  <si>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</si>
  <si>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</si>
  <si>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</si>
  <si>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</si>
  <si>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</si>
  <si>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</si>
  <si>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</si>
  <si>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</si>
  <si>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</si>
  <si>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</si>
  <si>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</si>
  <si>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</si>
  <si>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</si>
  <si>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</si>
  <si>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</si>
  <si>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Variación (%)</t>
  </si>
  <si>
    <t>División de Certificaciones de Cargos</t>
  </si>
  <si>
    <t>Certificaciones de Cargos emitidas</t>
  </si>
  <si>
    <t>Certificado de tiempo laboral del servidor público</t>
  </si>
  <si>
    <t>METADATOS</t>
  </si>
  <si>
    <t>Esctructura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</si>
  <si>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</si>
  <si>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</si>
  <si>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</si>
  <si>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</si>
  <si>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</si>
  <si>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</si>
  <si>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</si>
  <si>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</si>
  <si>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>Tabla publicada:</t>
  </si>
  <si>
    <t xml:space="preserve">Indicadores </t>
  </si>
  <si>
    <t>Tasa de crecimiento mensual:</t>
  </si>
  <si>
    <t>Mide el comportamiento del índice del mes actual respecto al mes anterior.</t>
  </si>
  <si>
    <t>Tasa de crecimiento trimestral (acumulada):</t>
  </si>
  <si>
    <t>Se calcula con la sumatoria del trimestre actual con respecto a la sumatoria del trimestre anterior.</t>
  </si>
  <si>
    <t>Tasa de crecimiento anual (acumulada):</t>
  </si>
  <si>
    <t>Se calcula con la sumatoria del año con respecto a la sumatoria del año anterior.</t>
  </si>
  <si>
    <t>División de Certificaciones de Cargos, de la Contraloría General de la República Dominicana (CGR).</t>
  </si>
  <si>
    <t>Empleados públicos de la República Dominicana.</t>
  </si>
  <si>
    <t>Producto:</t>
  </si>
  <si>
    <t>Certificaciones de cargos emitidas.</t>
  </si>
  <si>
    <t>Reglamento No. 491-07 de aplicación de la Ley 10-07, del 8 de enero de 2007, en su Artículo 67, establece que las actividades administrativas de registro y certificación de tiempo de servicio de los servidores o exservidores públicos, se mantendrán en la Contraloría hasta tanto la Ley determine qué institución asumirá dicho servicio.</t>
  </si>
  <si>
    <t>Presenta la cantidad de certificaciones del tiempo laboral de los empleados públicos de la República Dominicana. También, muestra la acumulación trimestral y anual de estas cantidades, y su tasa de crecimiento.</t>
  </si>
  <si>
    <t>Sistema:</t>
  </si>
  <si>
    <t>Sistema de Certificaciones de Cargo.</t>
  </si>
  <si>
    <t>Fuente:</t>
  </si>
  <si>
    <t xml:space="preserve">Janio Moquete Mendez </t>
  </si>
  <si>
    <t xml:space="preserve">Director de Certificación de Cargos </t>
  </si>
  <si>
    <t xml:space="preserve">Abril </t>
  </si>
  <si>
    <t xml:space="preserve">Mayo </t>
  </si>
  <si>
    <t>2020- 2024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</si>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</sst>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0"/>
      <color theme="1"/>
      <name val="Artifex CF Light"/>
      <family val="3"/>
    </font>
    <font>
      <sz val="11"/>
      <color theme="1"/>
      <name val="Calibri"/>
      <family val="2"/>
      <scheme val="minor"/>
    </font>
    <font>
      <b/>
      <sz val="11"/>
      <color theme="0"/>
      <name val="Artifex CF Light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b/>
      <sz val="12"/>
      <color theme="1"/>
      <name val="Artifex CF Light"/>
      <family val="3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4" fillId="0" borderId="1" xfId="0" applyFont="1" applyBorder="1"/>
    <xf numFmtId="0" fontId="1" fillId="0" borderId="0" xfId="0" applyFont="1"/>
    <xf numFmtId="0" fontId="1" fillId="0" borderId="10" xfId="0" applyFont="1" applyBorder="1"/>
    <xf numFmtId="0" fontId="1" fillId="0" borderId="17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1" xfId="0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164" fontId="1" fillId="3" borderId="24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Border="1"/>
    <xf numFmtId="164" fontId="1" fillId="0" borderId="2" xfId="1" applyNumberFormat="1" applyFont="1" applyBorder="1"/>
    <xf numFmtId="164" fontId="1" fillId="0" borderId="13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164" fontId="1" fillId="0" borderId="4" xfId="1" applyNumberFormat="1" applyFont="1" applyBorder="1" applyAlignment="1">
      <alignment horizontal="right" vertical="center"/>
    </xf>
    <xf numFmtId="164" fontId="1" fillId="0" borderId="10" xfId="1" applyNumberFormat="1" applyFont="1" applyBorder="1" applyAlignment="1">
      <alignment horizontal="right" vertical="center"/>
    </xf>
    <xf numFmtId="164" fontId="1" fillId="0" borderId="19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/>
    </xf>
    <xf numFmtId="164" fontId="1" fillId="0" borderId="20" xfId="1" applyNumberFormat="1" applyFont="1" applyBorder="1" applyAlignment="1">
      <alignment horizontal="right" vertical="center"/>
    </xf>
    <xf numFmtId="164" fontId="1" fillId="3" borderId="24" xfId="1" applyNumberFormat="1" applyFont="1" applyFill="1" applyBorder="1" applyAlignment="1">
      <alignment horizontal="right" vertical="center"/>
    </xf>
    <xf numFmtId="164" fontId="1" fillId="3" borderId="26" xfId="1" applyNumberFormat="1" applyFont="1" applyFill="1" applyBorder="1" applyAlignment="1">
      <alignment horizontal="right" vertical="center" wrapText="1"/>
    </xf>
    <xf numFmtId="164" fontId="1" fillId="3" borderId="25" xfId="1" applyNumberFormat="1" applyFont="1" applyFill="1" applyBorder="1" applyAlignment="1">
      <alignment horizontal="right" vertical="center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1" fillId="0" borderId="1" xfId="2" applyNumberFormat="1" applyFont="1" applyBorder="1" applyAlignment="1">
      <alignment horizontal="right" vertical="center"/>
    </xf>
    <xf numFmtId="165" fontId="1" fillId="0" borderId="9" xfId="2" applyNumberFormat="1" applyFont="1" applyBorder="1" applyAlignment="1">
      <alignment horizontal="right" vertical="center"/>
    </xf>
    <xf numFmtId="165" fontId="1" fillId="0" borderId="10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1" fillId="0" borderId="18" xfId="2" applyNumberFormat="1" applyFont="1" applyBorder="1" applyAlignment="1">
      <alignment horizontal="right" vertical="center"/>
    </xf>
    <xf numFmtId="165" fontId="1" fillId="0" borderId="16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9" fillId="0" borderId="1" xfId="0" applyFont="1" applyBorder="1"/>
    <xf numFmtId="0" fontId="1" fillId="0" borderId="27" xfId="0" applyFont="1" applyBorder="1"/>
    <xf numFmtId="164" fontId="1" fillId="0" borderId="28" xfId="1" applyNumberFormat="1" applyFont="1" applyBorder="1" applyAlignment="1">
      <alignment horizontal="right" vertical="center"/>
    </xf>
    <xf numFmtId="164" fontId="1" fillId="0" borderId="29" xfId="1" applyNumberFormat="1" applyFont="1" applyBorder="1" applyAlignment="1">
      <alignment horizontal="right" vertical="center"/>
    </xf>
    <xf numFmtId="165" fontId="1" fillId="0" borderId="2" xfId="2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9" fontId="1" fillId="0" borderId="9" xfId="2" applyFont="1" applyBorder="1" applyAlignment="1">
      <alignment horizontal="right" vertical="center"/>
    </xf>
    <xf numFmtId="9" fontId="1" fillId="0" borderId="10" xfId="2" applyFont="1" applyBorder="1" applyAlignment="1">
      <alignment horizontal="right" vertical="center"/>
    </xf>
    <xf numFmtId="0" fontId="1" fillId="0" borderId="31" xfId="0" applyFont="1" applyBorder="1"/>
    <xf numFmtId="164" fontId="1" fillId="0" borderId="32" xfId="1" applyNumberFormat="1" applyFont="1" applyBorder="1" applyAlignment="1">
      <alignment horizontal="right" vertical="center"/>
    </xf>
    <xf numFmtId="164" fontId="1" fillId="0" borderId="30" xfId="1" applyNumberFormat="1" applyFont="1" applyBorder="1" applyAlignment="1">
      <alignment horizontal="right" vertical="center"/>
    </xf>
    <xf numFmtId="165" fontId="1" fillId="0" borderId="12" xfId="2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164" fontId="1" fillId="3" borderId="34" xfId="1" applyNumberFormat="1" applyFont="1" applyFill="1" applyBorder="1" applyAlignment="1">
      <alignment horizontal="right" vertical="center"/>
    </xf>
    <xf numFmtId="0" fontId="1" fillId="3" borderId="35" xfId="0" applyFont="1" applyFill="1" applyBorder="1"/>
    <xf numFmtId="164" fontId="1" fillId="3" borderId="35" xfId="1" applyNumberFormat="1" applyFont="1" applyFill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9" fontId="1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37" xfId="0" applyFont="1" applyFill="1" applyBorder="1"/>
    <xf numFmtId="164" fontId="1" fillId="3" borderId="37" xfId="1" applyNumberFormat="1" applyFont="1" applyFill="1" applyBorder="1" applyAlignment="1">
      <alignment horizontal="right" vertical="center"/>
    </xf>
    <xf numFmtId="0" fontId="1" fillId="3" borderId="37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9" fontId="1" fillId="3" borderId="24" xfId="2" applyFont="1" applyFill="1" applyBorder="1" applyAlignment="1">
      <alignment horizontal="right" vertical="center"/>
    </xf>
    <xf numFmtId="9" fontId="1" fillId="3" borderId="25" xfId="2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9" fontId="1" fillId="3" borderId="35" xfId="2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3" borderId="15" xfId="1" applyNumberFormat="1" applyFont="1" applyFill="1" applyBorder="1" applyAlignment="1">
      <alignment horizontal="right" vertical="center"/>
    </xf>
    <xf numFmtId="9" fontId="1" fillId="3" borderId="15" xfId="2" applyFont="1" applyFill="1" applyBorder="1" applyAlignment="1">
      <alignment horizontal="right" vertical="center"/>
    </xf>
    <xf numFmtId="10" fontId="1" fillId="0" borderId="9" xfId="0" applyNumberFormat="1" applyFont="1" applyBorder="1"/>
    <xf numFmtId="10" fontId="1" fillId="3" borderId="35" xfId="0" applyNumberFormat="1" applyFont="1" applyFill="1" applyBorder="1" applyAlignment="1">
      <alignment horizontal="right" vertical="center"/>
    </xf>
    <xf numFmtId="164" fontId="1" fillId="3" borderId="38" xfId="1" applyNumberFormat="1" applyFont="1" applyFill="1" applyBorder="1" applyAlignment="1">
      <alignment horizontal="right" vertical="center"/>
    </xf>
    <xf numFmtId="9" fontId="1" fillId="3" borderId="38" xfId="2" applyFont="1" applyFill="1" applyBorder="1" applyAlignment="1">
      <alignment horizontal="right" vertical="center"/>
    </xf>
    <xf numFmtId="10" fontId="1" fillId="0" borderId="2" xfId="0" applyNumberFormat="1" applyFont="1" applyBorder="1"/>
    <xf numFmtId="0" fontId="1" fillId="0" borderId="39" xfId="0" applyFont="1" applyBorder="1"/>
    <xf numFmtId="164" fontId="1" fillId="0" borderId="39" xfId="1" applyNumberFormat="1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10" fontId="1" fillId="3" borderId="37" xfId="0" applyNumberFormat="1" applyFont="1" applyFill="1" applyBorder="1" applyAlignment="1">
      <alignment horizontal="right" vertical="center"/>
    </xf>
    <xf numFmtId="164" fontId="1" fillId="3" borderId="32" xfId="1" applyNumberFormat="1" applyFont="1" applyFill="1" applyBorder="1" applyAlignment="1">
      <alignment horizontal="right" vertical="center"/>
    </xf>
    <xf numFmtId="164" fontId="1" fillId="0" borderId="30" xfId="0" applyNumberFormat="1" applyFont="1" applyBorder="1"/>
    <xf numFmtId="164" fontId="1" fillId="0" borderId="40" xfId="0" applyNumberFormat="1" applyFont="1" applyBorder="1"/>
    <xf numFmtId="9" fontId="1" fillId="3" borderId="40" xfId="2" applyFont="1" applyFill="1" applyBorder="1" applyAlignment="1">
      <alignment horizontal="right" vertical="center"/>
    </xf>
    <xf numFmtId="10" fontId="1" fillId="3" borderId="41" xfId="0" applyNumberFormat="1" applyFont="1" applyFill="1" applyBorder="1" applyAlignment="1">
      <alignment horizontal="right" vertical="center"/>
    </xf>
    <xf numFmtId="0" fontId="1" fillId="3" borderId="0" xfId="0" applyFont="1" applyFill="1" applyBorder="1"/>
    <xf numFmtId="164" fontId="1" fillId="3" borderId="42" xfId="1" applyNumberFormat="1" applyFont="1" applyFill="1" applyBorder="1" applyAlignment="1">
      <alignment horizontal="right" vertical="center"/>
    </xf>
    <xf numFmtId="0" fontId="1" fillId="3" borderId="41" xfId="0" applyFont="1" applyFill="1" applyBorder="1"/>
    <xf numFmtId="0" fontId="1" fillId="0" borderId="43" xfId="0" applyFont="1" applyBorder="1"/>
    <xf numFmtId="164" fontId="1" fillId="3" borderId="2" xfId="0" applyNumberFormat="1" applyFont="1" applyFill="1" applyBorder="1"/>
    <xf numFmtId="164" fontId="1" fillId="3" borderId="0" xfId="0" applyNumberFormat="1" applyFont="1" applyFill="1" applyBorder="1"/>
    <xf numFmtId="164" fontId="1" fillId="0" borderId="2" xfId="1" applyNumberFormat="1" applyFont="1" applyBorder="1" applyAlignment="1">
      <alignment horizontal="right" vertical="center"/>
    </xf>
    <xf numFmtId="10" fontId="1" fillId="0" borderId="28" xfId="0" applyNumberFormat="1" applyFont="1" applyBorder="1"/>
    <xf numFmtId="9" fontId="1" fillId="3" borderId="14" xfId="2" applyFont="1" applyFill="1" applyBorder="1" applyAlignment="1">
      <alignment horizontal="right" vertical="center"/>
    </xf>
    <xf numFmtId="10" fontId="1" fillId="3" borderId="0" xfId="0" applyNumberFormat="1" applyFont="1" applyFill="1" applyBorder="1"/>
    <xf numFmtId="10" fontId="1" fillId="0" borderId="32" xfId="0" applyNumberFormat="1" applyFont="1" applyBorder="1"/>
    <xf numFmtId="164" fontId="1" fillId="0" borderId="22" xfId="1" applyNumberFormat="1" applyFont="1" applyBorder="1" applyAlignment="1">
      <alignment horizontal="right" vertical="center"/>
    </xf>
    <xf numFmtId="164" fontId="1" fillId="3" borderId="34" xfId="0" applyNumberFormat="1" applyFont="1" applyFill="1" applyBorder="1"/>
    <xf numFmtId="0" fontId="1" fillId="0" borderId="2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wrapText="1"/>
    </xf>
    <xf numFmtId="164" fontId="6" fillId="2" borderId="7" xfId="1" applyNumberFormat="1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effectLst/>
                <a:latin typeface="Artifex CF Bold" panose="00000800000000000000" pitchFamily="50" charset="0"/>
                <a:ea typeface="+mn-ea"/>
                <a:cs typeface="+mn-cs"/>
              </a:defRPr>
            </a:pPr>
            <a:r>
              <a:rPr lang="es-DO" sz="1600">
                <a:solidFill>
                  <a:sysClr val="windowText" lastClr="000000"/>
                </a:solidFill>
                <a:latin typeface="Artifex CF Bold" panose="00000800000000000000" pitchFamily="50" charset="0"/>
              </a:rPr>
              <a:t>Certificado de tiempo laboral del servidor público, 2012-</a:t>
            </a:r>
            <a:r>
              <a:rPr lang="es-DO" sz="1600" baseline="0">
                <a:solidFill>
                  <a:sysClr val="windowText" lastClr="000000"/>
                </a:solidFill>
                <a:latin typeface="Artifex CF Bold" panose="00000800000000000000" pitchFamily="50" charset="0"/>
              </a:rPr>
              <a:t> 2022.</a:t>
            </a:r>
            <a:endParaRPr lang="es-DO" sz="1600">
              <a:solidFill>
                <a:sysClr val="windowText" lastClr="000000"/>
              </a:solidFill>
              <a:latin typeface="Artifex CF Bold" panose="00000800000000000000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effectLst/>
              <a:latin typeface="Artifex CF Bold" panose="000008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5290977773771414E-2"/>
          <c:y val="0.16818003736864098"/>
          <c:w val="0.9549745019051783"/>
          <c:h val="0.753279975985868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'CERTIFICACIONES DE CARGOS'!$A$15:$A$50</c:f>
              <c:numCache>
                <c:formatCode>General</c:formatCode>
                <c:ptCount val="36"/>
                <c:pt idx="0">
                  <c:v>2020</c:v>
                </c:pt>
                <c:pt idx="12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'CERTIFICACIONES DE CARGOS'!$D$15:$D$50</c:f>
              <c:numCache>
                <c:formatCode>_(* #,##0_);_(* \(#,##0\);_(* "-"??_);_(@_)</c:formatCode>
                <c:ptCount val="36"/>
                <c:pt idx="2">
                  <c:v>5670</c:v>
                </c:pt>
                <c:pt idx="5">
                  <c:v>4275</c:v>
                </c:pt>
                <c:pt idx="8">
                  <c:v>10452</c:v>
                </c:pt>
                <c:pt idx="11">
                  <c:v>10300</c:v>
                </c:pt>
                <c:pt idx="14">
                  <c:v>17239</c:v>
                </c:pt>
                <c:pt idx="17">
                  <c:v>29244</c:v>
                </c:pt>
                <c:pt idx="20">
                  <c:v>47149</c:v>
                </c:pt>
                <c:pt idx="23">
                  <c:v>23569</c:v>
                </c:pt>
                <c:pt idx="26">
                  <c:v>18496</c:v>
                </c:pt>
                <c:pt idx="29">
                  <c:v>11650</c:v>
                </c:pt>
                <c:pt idx="32">
                  <c:v>12587</c:v>
                </c:pt>
                <c:pt idx="35">
                  <c:v>13128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2-4164-AE3E-7287E69566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753412192"/>
        <c:axId val="1753411104"/>
      </c:barChart>
      <c:catAx>
        <c:axId val="17534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53411104"/>
        <c:crosses val="autoZero"/>
        <c:auto val="1"/>
        <c:lblAlgn val="ctr"/>
        <c:lblOffset val="100"/>
        <c:noMultiLvlLbl val="0"/>
      </c:catAx>
      <c:valAx>
        <c:axId val="175341110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7534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4761</xdr:rowOff>
    </xdr:from>
    <xdr:to>
      <xdr:col>10</xdr:col>
      <xdr:colOff>655718</xdr:colOff>
      <xdr:row>23</xdr:row>
      <xdr:rowOff>67094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596763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20153" cy="1202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32</xdr:row>
      <xdr:rowOff>49153</xdr:rowOff>
    </xdr:from>
    <xdr:ext cx="6804555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=""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73351" y="7187512"/>
              <a:ext cx="6804555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187512"/>
              <a:ext cx="6804555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𝑪𝒆𝒓𝒕𝒊𝒇𝒊𝒄𝒂𝒄𝒊𝒐𝒏𝒆𝒔 𝒅𝒆 𝑪𝒂𝒓𝒈𝒐𝒔〗_𝒕−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38</xdr:row>
      <xdr:rowOff>138022</xdr:rowOff>
    </xdr:from>
    <xdr:ext cx="9140387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=""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115018" y="8354683"/>
              <a:ext cx="9140387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354683"/>
              <a:ext cx="9140387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45</xdr:row>
      <xdr:rowOff>182386</xdr:rowOff>
    </xdr:from>
    <xdr:ext cx="8429872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=""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0" y="9660660"/>
              <a:ext cx="8429872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𝑪𝒆𝒓𝒕𝒊𝒇𝒊𝒄𝒂𝒄𝒊𝒐𝒏𝒆𝒔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𝑪𝒂𝒓𝒈𝒐𝒔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9660660"/>
              <a:ext cx="8429872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𝑪𝒆𝒓𝒕𝒊𝒇𝒊𝒄𝒂𝒄𝒊𝒐𝒏𝒆𝒔 𝒅𝒆 𝑪𝒂𝒓𝒈𝒐𝒔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M15" sqref="M15"/>
    </sheetView>
  </sheetViews>
  <sheetFormatPr baseColWidth="10" defaultColWidth="11.42578125" defaultRowHeight="15"/>
  <cols>
    <col min="1" max="16384" width="11.42578125" style="15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zoomScale="115" zoomScaleNormal="115" zoomScaleSheetLayoutView="115" workbookViewId="0">
      <pane ySplit="6" topLeftCell="A7" activePane="bottomLeft" state="frozen"/>
      <selection pane="bottomLeft" activeCell="H8" sqref="H8"/>
    </sheetView>
  </sheetViews>
  <sheetFormatPr baseColWidth="10" defaultColWidth="9.140625" defaultRowHeight="15"/>
  <cols>
    <col min="1" max="1" width="11.140625" style="1" customWidth="1"/>
    <col min="2" max="2" width="13.140625" style="1" customWidth="1"/>
    <col min="3" max="5" width="15.7109375" style="23" customWidth="1"/>
    <col min="6" max="8" width="16.5703125" style="13" customWidth="1"/>
    <col min="9" max="9" width="7.7109375" style="1" customWidth="1"/>
    <col min="10" max="16384" width="9.140625" style="1"/>
  </cols>
  <sheetData>
    <row r="1" spans="1:9">
      <c r="C1" s="20"/>
      <c r="D1" s="20"/>
      <c r="E1" s="20"/>
      <c r="F1" s="1"/>
      <c r="G1" s="1"/>
      <c r="H1" s="1"/>
    </row>
    <row r="2" spans="1:9">
      <c r="C2" s="20"/>
      <c r="D2" s="20"/>
      <c r="E2" s="20"/>
      <c r="F2" s="1"/>
      <c r="G2" s="1"/>
      <c r="H2" s="1"/>
    </row>
    <row r="3" spans="1:9">
      <c r="C3" s="20"/>
      <c r="D3" s="20"/>
      <c r="E3" s="20"/>
      <c r="F3" s="1"/>
      <c r="G3" s="1"/>
      <c r="H3" s="1"/>
    </row>
    <row r="4" spans="1:9">
      <c r="C4" s="20"/>
      <c r="D4" s="20"/>
      <c r="E4" s="20"/>
      <c r="F4" s="1"/>
      <c r="G4" s="1"/>
      <c r="H4" s="1"/>
    </row>
    <row r="5" spans="1:9">
      <c r="C5" s="20"/>
      <c r="D5" s="20"/>
      <c r="E5" s="20"/>
      <c r="F5" s="1"/>
      <c r="G5" s="1"/>
      <c r="H5" s="1"/>
    </row>
    <row r="6" spans="1:9" ht="18" customHeight="1">
      <c r="C6" s="20"/>
      <c r="D6" s="20"/>
      <c r="E6" s="20"/>
      <c r="F6" s="1"/>
      <c r="G6" s="1"/>
      <c r="H6" s="1"/>
    </row>
    <row r="7" spans="1:9" ht="19.5">
      <c r="A7" s="3" t="s">
        <v>0</v>
      </c>
      <c r="C7" s="20"/>
      <c r="D7" s="20"/>
      <c r="E7" s="20"/>
      <c r="F7" s="1"/>
      <c r="G7" s="1"/>
      <c r="H7" s="1"/>
    </row>
    <row r="8" spans="1:9" ht="16.5">
      <c r="A8" s="45" t="s">
        <v>18</v>
      </c>
      <c r="C8" s="20"/>
      <c r="D8" s="20"/>
      <c r="E8" s="20"/>
      <c r="F8" s="1"/>
      <c r="G8" s="1"/>
      <c r="H8" s="1"/>
    </row>
    <row r="9" spans="1:9" ht="15.75">
      <c r="A9" s="2" t="s">
        <v>20</v>
      </c>
      <c r="C9" s="20"/>
      <c r="D9" s="20"/>
      <c r="E9" s="20"/>
      <c r="F9" s="1"/>
      <c r="G9" s="1"/>
      <c r="H9" s="1"/>
    </row>
    <row r="10" spans="1:9" ht="15.75">
      <c r="A10" s="2" t="s">
        <v>52</v>
      </c>
      <c r="C10" s="20"/>
      <c r="D10" s="20"/>
      <c r="E10" s="20"/>
      <c r="F10" s="1"/>
      <c r="G10" s="1"/>
      <c r="H10" s="1"/>
    </row>
    <row r="11" spans="1:9">
      <c r="A11" s="8"/>
      <c r="C11" s="20"/>
      <c r="D11" s="20"/>
      <c r="E11" s="20"/>
      <c r="F11" s="1"/>
      <c r="G11" s="1"/>
      <c r="H11" s="1"/>
    </row>
    <row r="12" spans="1:9" s="4" customFormat="1" ht="15.75" thickBot="1">
      <c r="C12" s="21"/>
      <c r="D12" s="21"/>
      <c r="E12" s="21"/>
    </row>
    <row r="13" spans="1:9" s="5" customFormat="1" ht="19.5" customHeight="1" thickBot="1">
      <c r="A13" s="114" t="s">
        <v>1</v>
      </c>
      <c r="B13" s="114"/>
      <c r="C13" s="118" t="s">
        <v>19</v>
      </c>
      <c r="D13" s="119"/>
      <c r="E13" s="119"/>
      <c r="F13" s="113" t="s">
        <v>17</v>
      </c>
      <c r="G13" s="113"/>
      <c r="H13" s="113"/>
      <c r="I13" s="7"/>
    </row>
    <row r="14" spans="1:9" s="9" customFormat="1" ht="16.5" customHeight="1">
      <c r="A14" s="114"/>
      <c r="B14" s="114"/>
      <c r="C14" s="32" t="s">
        <v>14</v>
      </c>
      <c r="D14" s="33" t="s">
        <v>15</v>
      </c>
      <c r="E14" s="33" t="s">
        <v>16</v>
      </c>
      <c r="F14" s="34" t="s">
        <v>14</v>
      </c>
      <c r="G14" s="34" t="s">
        <v>15</v>
      </c>
      <c r="H14" s="34" t="s">
        <v>16</v>
      </c>
    </row>
    <row r="15" spans="1:9" ht="18.75" customHeight="1">
      <c r="A15" s="120">
        <v>2020</v>
      </c>
      <c r="B15" s="18" t="s">
        <v>2</v>
      </c>
      <c r="C15" s="29">
        <v>2355</v>
      </c>
      <c r="D15" s="26"/>
      <c r="E15" s="22"/>
      <c r="F15" s="40">
        <v>-0.26700000000000002</v>
      </c>
      <c r="G15" s="11"/>
      <c r="H15" s="12"/>
      <c r="I15" s="6"/>
    </row>
    <row r="16" spans="1:9" ht="18.75" customHeight="1">
      <c r="A16" s="121"/>
      <c r="B16" s="16" t="s">
        <v>3</v>
      </c>
      <c r="C16" s="29">
        <v>2115</v>
      </c>
      <c r="D16" s="27"/>
      <c r="E16" s="24"/>
      <c r="F16" s="38">
        <f t="shared" ref="F16:F31" si="0">+(C16-C15)/C15</f>
        <v>-0.10191082802547771</v>
      </c>
      <c r="H16" s="14"/>
      <c r="I16" s="6"/>
    </row>
    <row r="17" spans="1:9" ht="18.75" customHeight="1">
      <c r="A17" s="121"/>
      <c r="B17" s="16" t="s">
        <v>4</v>
      </c>
      <c r="C17" s="29">
        <v>1200</v>
      </c>
      <c r="D17" s="27">
        <f>+SUM(C15:C17)</f>
        <v>5670</v>
      </c>
      <c r="E17" s="24"/>
      <c r="F17" s="38">
        <f t="shared" si="0"/>
        <v>-0.43262411347517732</v>
      </c>
      <c r="G17" s="35">
        <v>0.378</v>
      </c>
      <c r="H17" s="14"/>
      <c r="I17" s="6"/>
    </row>
    <row r="18" spans="1:9" ht="18.75" customHeight="1">
      <c r="A18" s="121"/>
      <c r="B18" s="16" t="s">
        <v>5</v>
      </c>
      <c r="C18" s="19">
        <v>225</v>
      </c>
      <c r="D18" s="27"/>
      <c r="E18" s="24"/>
      <c r="F18" s="38">
        <f t="shared" si="0"/>
        <v>-0.8125</v>
      </c>
      <c r="H18" s="14"/>
      <c r="I18" s="6"/>
    </row>
    <row r="19" spans="1:9" ht="18.75" customHeight="1">
      <c r="A19" s="121"/>
      <c r="B19" s="16" t="s">
        <v>6</v>
      </c>
      <c r="C19" s="19">
        <v>289</v>
      </c>
      <c r="D19" s="27"/>
      <c r="E19" s="24"/>
      <c r="F19" s="38">
        <f t="shared" si="0"/>
        <v>0.28444444444444444</v>
      </c>
      <c r="H19" s="14"/>
      <c r="I19" s="6"/>
    </row>
    <row r="20" spans="1:9" ht="18.75" customHeight="1">
      <c r="A20" s="121"/>
      <c r="B20" s="16" t="s">
        <v>7</v>
      </c>
      <c r="C20" s="19">
        <v>3761</v>
      </c>
      <c r="D20" s="27">
        <f>+SUM(C18:C20)</f>
        <v>4275</v>
      </c>
      <c r="E20" s="24"/>
      <c r="F20" s="38">
        <f t="shared" si="0"/>
        <v>12.013840830449826</v>
      </c>
      <c r="G20" s="35">
        <f>+(D20-D17)/D17</f>
        <v>-0.24603174603174602</v>
      </c>
      <c r="H20" s="14"/>
      <c r="I20" s="6"/>
    </row>
    <row r="21" spans="1:9" ht="18.75" customHeight="1">
      <c r="A21" s="121"/>
      <c r="B21" s="16" t="s">
        <v>8</v>
      </c>
      <c r="C21" s="29">
        <v>3938</v>
      </c>
      <c r="D21" s="27"/>
      <c r="E21" s="24"/>
      <c r="F21" s="38">
        <f t="shared" si="0"/>
        <v>4.7061951608614733E-2</v>
      </c>
      <c r="H21" s="14"/>
      <c r="I21" s="6"/>
    </row>
    <row r="22" spans="1:9" ht="18.75" customHeight="1">
      <c r="A22" s="121"/>
      <c r="B22" s="16" t="s">
        <v>9</v>
      </c>
      <c r="C22" s="29">
        <v>4322</v>
      </c>
      <c r="D22" s="27"/>
      <c r="E22" s="24"/>
      <c r="F22" s="38">
        <f t="shared" si="0"/>
        <v>9.7511427120365674E-2</v>
      </c>
      <c r="H22" s="14"/>
      <c r="I22" s="6"/>
    </row>
    <row r="23" spans="1:9" ht="18.75" customHeight="1">
      <c r="A23" s="121"/>
      <c r="B23" s="16" t="s">
        <v>10</v>
      </c>
      <c r="C23" s="29">
        <v>2192</v>
      </c>
      <c r="D23" s="27">
        <f>+SUM(C21:C23)</f>
        <v>10452</v>
      </c>
      <c r="E23" s="24"/>
      <c r="F23" s="38">
        <f t="shared" si="0"/>
        <v>-0.49282739472466452</v>
      </c>
      <c r="G23" s="35">
        <f>+(D23-D20)/D20</f>
        <v>1.4449122807017545</v>
      </c>
      <c r="H23" s="14"/>
      <c r="I23" s="6"/>
    </row>
    <row r="24" spans="1:9" ht="18.75" customHeight="1">
      <c r="A24" s="121"/>
      <c r="B24" s="16" t="s">
        <v>11</v>
      </c>
      <c r="C24" s="19">
        <v>3900</v>
      </c>
      <c r="D24" s="27"/>
      <c r="E24" s="24"/>
      <c r="F24" s="38">
        <f t="shared" si="0"/>
        <v>0.77919708029197077</v>
      </c>
      <c r="H24" s="14"/>
      <c r="I24" s="6"/>
    </row>
    <row r="25" spans="1:9" ht="18.75" customHeight="1">
      <c r="A25" s="121"/>
      <c r="B25" s="16" t="s">
        <v>12</v>
      </c>
      <c r="C25" s="19">
        <v>3100</v>
      </c>
      <c r="D25" s="27"/>
      <c r="E25" s="24"/>
      <c r="F25" s="38">
        <f t="shared" si="0"/>
        <v>-0.20512820512820512</v>
      </c>
      <c r="H25" s="14"/>
      <c r="I25" s="6"/>
    </row>
    <row r="26" spans="1:9" ht="18.75" customHeight="1">
      <c r="A26" s="122"/>
      <c r="B26" s="17" t="s">
        <v>13</v>
      </c>
      <c r="C26" s="19">
        <v>3300</v>
      </c>
      <c r="D26" s="28">
        <f>+SUM(C24:C26)</f>
        <v>10300</v>
      </c>
      <c r="E26" s="25">
        <f>+SUM(C15:C26)</f>
        <v>30697</v>
      </c>
      <c r="F26" s="39">
        <f t="shared" si="0"/>
        <v>6.4516129032258063E-2</v>
      </c>
      <c r="G26" s="36">
        <f>+(D26-D23)/D23</f>
        <v>-1.454267125908917E-2</v>
      </c>
      <c r="H26" s="37">
        <v>-5.5E-2</v>
      </c>
      <c r="I26" s="6"/>
    </row>
    <row r="27" spans="1:9" ht="18.75" customHeight="1">
      <c r="A27" s="120">
        <v>2021</v>
      </c>
      <c r="B27" s="18" t="s">
        <v>2</v>
      </c>
      <c r="C27" s="30">
        <v>4730</v>
      </c>
      <c r="D27" s="26"/>
      <c r="E27" s="22"/>
      <c r="F27" s="40">
        <f t="shared" si="0"/>
        <v>0.43333333333333335</v>
      </c>
      <c r="G27" s="11"/>
      <c r="H27" s="12"/>
      <c r="I27" s="6"/>
    </row>
    <row r="28" spans="1:9" ht="18.75" customHeight="1">
      <c r="A28" s="121"/>
      <c r="B28" s="16" t="s">
        <v>3</v>
      </c>
      <c r="C28" s="19">
        <v>5616</v>
      </c>
      <c r="D28" s="27"/>
      <c r="E28" s="24"/>
      <c r="F28" s="38">
        <f t="shared" si="0"/>
        <v>0.18731501057082453</v>
      </c>
      <c r="H28" s="14"/>
      <c r="I28" s="6"/>
    </row>
    <row r="29" spans="1:9" ht="18.75" customHeight="1">
      <c r="A29" s="121"/>
      <c r="B29" s="16" t="s">
        <v>4</v>
      </c>
      <c r="C29" s="19">
        <v>6893</v>
      </c>
      <c r="D29" s="27">
        <f>+SUM(C27:C29)</f>
        <v>17239</v>
      </c>
      <c r="E29" s="24"/>
      <c r="F29" s="38">
        <f>+(C29-C28)/C28</f>
        <v>0.22738603988603989</v>
      </c>
      <c r="G29" s="35">
        <f>+(D29-D26)/D26</f>
        <v>0.6736893203883495</v>
      </c>
      <c r="H29" s="14"/>
      <c r="I29" s="6"/>
    </row>
    <row r="30" spans="1:9" ht="18.75" customHeight="1">
      <c r="A30" s="121"/>
      <c r="B30" s="16" t="s">
        <v>5</v>
      </c>
      <c r="C30" s="19">
        <v>7378</v>
      </c>
      <c r="D30" s="27"/>
      <c r="E30" s="24"/>
      <c r="F30" s="38">
        <f>+(C30-C29)/C29</f>
        <v>7.0361236036558833E-2</v>
      </c>
      <c r="H30" s="14"/>
      <c r="I30" s="6"/>
    </row>
    <row r="31" spans="1:9" ht="18.75" customHeight="1">
      <c r="A31" s="121"/>
      <c r="B31" s="16" t="s">
        <v>6</v>
      </c>
      <c r="C31" s="19">
        <v>8876</v>
      </c>
      <c r="D31" s="27"/>
      <c r="E31" s="24"/>
      <c r="F31" s="38">
        <f t="shared" si="0"/>
        <v>0.20303605313092979</v>
      </c>
      <c r="H31" s="14"/>
      <c r="I31" s="6"/>
    </row>
    <row r="32" spans="1:9" ht="18.75" customHeight="1">
      <c r="A32" s="121"/>
      <c r="B32" s="16" t="s">
        <v>7</v>
      </c>
      <c r="C32" s="19">
        <v>12990</v>
      </c>
      <c r="D32" s="27">
        <f>+SUM(C30:C32)</f>
        <v>29244</v>
      </c>
      <c r="E32" s="24"/>
      <c r="F32" s="38">
        <f>+(C32-C31)/C31</f>
        <v>0.46349707075259128</v>
      </c>
      <c r="G32" s="35">
        <f>+(D32-D29)/D29</f>
        <v>0.69638610128197687</v>
      </c>
      <c r="H32" s="14"/>
      <c r="I32" s="6"/>
    </row>
    <row r="33" spans="1:9" ht="18.75" customHeight="1">
      <c r="A33" s="121"/>
      <c r="B33" s="46" t="s">
        <v>8</v>
      </c>
      <c r="C33" s="19">
        <v>9188</v>
      </c>
      <c r="D33" s="47"/>
      <c r="E33" s="48"/>
      <c r="F33" s="38">
        <f t="shared" ref="F33:F38" si="1">+(C33-C32)/C32</f>
        <v>-0.29268668206312548</v>
      </c>
      <c r="G33" s="49"/>
      <c r="H33" s="50"/>
      <c r="I33" s="6"/>
    </row>
    <row r="34" spans="1:9" ht="18.75" customHeight="1">
      <c r="A34" s="121"/>
      <c r="B34" s="46" t="s">
        <v>9</v>
      </c>
      <c r="C34" s="19">
        <v>8239</v>
      </c>
      <c r="D34" s="47"/>
      <c r="E34" s="48"/>
      <c r="F34" s="38">
        <f t="shared" si="1"/>
        <v>-0.10328689595124074</v>
      </c>
      <c r="G34" s="49"/>
      <c r="H34" s="50"/>
      <c r="I34" s="6"/>
    </row>
    <row r="35" spans="1:9" ht="18.75" customHeight="1">
      <c r="A35" s="121"/>
      <c r="B35" s="46" t="s">
        <v>10</v>
      </c>
      <c r="C35" s="19">
        <v>7856</v>
      </c>
      <c r="D35" s="47">
        <f>+SUM(C31:C35)</f>
        <v>47149</v>
      </c>
      <c r="E35" s="48"/>
      <c r="F35" s="38">
        <f t="shared" si="1"/>
        <v>-4.6486224056317513E-2</v>
      </c>
      <c r="G35" s="49">
        <f>+(D35-D32)/D32</f>
        <v>0.61226234441252902</v>
      </c>
      <c r="H35" s="50"/>
      <c r="I35" s="6"/>
    </row>
    <row r="36" spans="1:9" ht="18.75" customHeight="1">
      <c r="A36" s="121"/>
      <c r="B36" s="46" t="s">
        <v>11</v>
      </c>
      <c r="C36" s="19">
        <v>9195</v>
      </c>
      <c r="D36" s="47"/>
      <c r="E36" s="48"/>
      <c r="F36" s="38">
        <f t="shared" si="1"/>
        <v>0.17044297352342158</v>
      </c>
      <c r="G36" s="49"/>
      <c r="H36" s="50"/>
      <c r="I36" s="6"/>
    </row>
    <row r="37" spans="1:9" ht="18.75" customHeight="1">
      <c r="A37" s="121"/>
      <c r="B37" s="46" t="s">
        <v>12</v>
      </c>
      <c r="C37" s="19">
        <v>9110</v>
      </c>
      <c r="D37" s="47"/>
      <c r="E37" s="48"/>
      <c r="F37" s="38">
        <f t="shared" si="1"/>
        <v>-9.2441544317563885E-3</v>
      </c>
      <c r="G37" s="49"/>
      <c r="H37" s="50"/>
      <c r="I37" s="6"/>
    </row>
    <row r="38" spans="1:9" ht="18.75" customHeight="1">
      <c r="A38" s="122"/>
      <c r="B38" s="17" t="s">
        <v>13</v>
      </c>
      <c r="C38" s="31">
        <v>5264</v>
      </c>
      <c r="D38" s="28">
        <f>+SUM(C36:C38)</f>
        <v>23569</v>
      </c>
      <c r="E38" s="25">
        <f>+SUM(C27:C38)</f>
        <v>95335</v>
      </c>
      <c r="F38" s="39">
        <f t="shared" si="1"/>
        <v>-0.42217343578485184</v>
      </c>
      <c r="G38" s="51">
        <f>+(D38-D35)/D35</f>
        <v>-0.50011665146662709</v>
      </c>
      <c r="H38" s="52">
        <f>+(E38-E26)/E26</f>
        <v>2.105678079291136</v>
      </c>
      <c r="I38" s="6"/>
    </row>
    <row r="39" spans="1:9" ht="18.75" customHeight="1">
      <c r="A39" s="115">
        <v>2022</v>
      </c>
      <c r="B39" s="53" t="s">
        <v>2</v>
      </c>
      <c r="C39" s="54">
        <v>3716</v>
      </c>
      <c r="D39" s="55"/>
      <c r="E39" s="55"/>
      <c r="F39" s="56">
        <f t="shared" ref="F39:F44" si="2">+(C39-C38)/C38</f>
        <v>-0.29407294832826747</v>
      </c>
      <c r="G39" s="57"/>
      <c r="H39" s="58"/>
      <c r="I39" s="6"/>
    </row>
    <row r="40" spans="1:9" ht="18.75" customHeight="1">
      <c r="A40" s="116"/>
      <c r="B40" s="65" t="s">
        <v>3</v>
      </c>
      <c r="C40" s="62">
        <v>9280</v>
      </c>
      <c r="D40" s="62"/>
      <c r="E40" s="66"/>
      <c r="F40" s="63">
        <f t="shared" si="2"/>
        <v>1.4973089343379979</v>
      </c>
      <c r="G40" s="64"/>
      <c r="H40" s="67"/>
      <c r="I40" s="6"/>
    </row>
    <row r="41" spans="1:9" ht="18.75" customHeight="1">
      <c r="A41" s="116"/>
      <c r="B41" s="65" t="s">
        <v>4</v>
      </c>
      <c r="C41" s="62">
        <v>5500</v>
      </c>
      <c r="D41" s="62">
        <f>SUM(C39:C41)</f>
        <v>18496</v>
      </c>
      <c r="E41" s="66"/>
      <c r="F41" s="63">
        <f t="shared" si="2"/>
        <v>-0.40732758620689657</v>
      </c>
      <c r="G41" s="63">
        <f>+(D41-D38)/D38</f>
        <v>-0.21524035809750094</v>
      </c>
      <c r="H41" s="67"/>
      <c r="I41" s="6"/>
    </row>
    <row r="42" spans="1:9" ht="18.75" customHeight="1">
      <c r="A42" s="116"/>
      <c r="B42" s="65" t="s">
        <v>5</v>
      </c>
      <c r="C42" s="62">
        <v>3626</v>
      </c>
      <c r="D42" s="62"/>
      <c r="E42" s="66"/>
      <c r="F42" s="63">
        <f t="shared" si="2"/>
        <v>-0.34072727272727271</v>
      </c>
      <c r="G42" s="63"/>
      <c r="H42" s="67"/>
      <c r="I42" s="6"/>
    </row>
    <row r="43" spans="1:9" ht="18.75" customHeight="1">
      <c r="A43" s="116"/>
      <c r="B43" s="65" t="s">
        <v>6</v>
      </c>
      <c r="C43" s="62">
        <v>4079</v>
      </c>
      <c r="D43" s="62"/>
      <c r="E43" s="66"/>
      <c r="F43" s="63">
        <f t="shared" si="2"/>
        <v>0.12493105350248207</v>
      </c>
      <c r="G43" s="63"/>
      <c r="H43" s="67"/>
      <c r="I43" s="6"/>
    </row>
    <row r="44" spans="1:9" ht="18.75" customHeight="1">
      <c r="A44" s="116"/>
      <c r="B44" s="65" t="s">
        <v>7</v>
      </c>
      <c r="C44" s="62">
        <v>3945</v>
      </c>
      <c r="D44" s="62">
        <f>SUM(C42:C44)</f>
        <v>11650</v>
      </c>
      <c r="E44" s="66"/>
      <c r="F44" s="63">
        <f t="shared" si="2"/>
        <v>-3.2851189016915909E-2</v>
      </c>
      <c r="G44" s="63">
        <f>+(D44-D41)/D41</f>
        <v>-0.37013408304498269</v>
      </c>
      <c r="H44" s="67"/>
      <c r="I44" s="6"/>
    </row>
    <row r="45" spans="1:9" ht="18.75" customHeight="1">
      <c r="A45" s="116"/>
      <c r="B45" s="65" t="s">
        <v>8</v>
      </c>
      <c r="C45" s="62">
        <v>3756</v>
      </c>
      <c r="D45" s="62"/>
      <c r="E45" s="66"/>
      <c r="F45" s="72">
        <f>+(C45-C44)/C44</f>
        <v>-4.7908745247148291E-2</v>
      </c>
      <c r="G45" s="63"/>
      <c r="H45" s="67"/>
      <c r="I45" s="6"/>
    </row>
    <row r="46" spans="1:9" ht="18.75" customHeight="1">
      <c r="A46" s="116"/>
      <c r="B46" s="65" t="s">
        <v>9</v>
      </c>
      <c r="C46" s="62">
        <v>4319</v>
      </c>
      <c r="D46" s="62"/>
      <c r="E46" s="66"/>
      <c r="F46" s="72">
        <f>+(C46-C45)/C45</f>
        <v>0.14989350372736954</v>
      </c>
      <c r="G46" s="63"/>
      <c r="H46" s="67"/>
      <c r="I46" s="6"/>
    </row>
    <row r="47" spans="1:9" ht="18.75" customHeight="1">
      <c r="A47" s="116"/>
      <c r="B47" s="65" t="s">
        <v>10</v>
      </c>
      <c r="C47" s="62">
        <v>4512</v>
      </c>
      <c r="D47" s="62">
        <f>SUM(C45:C47)</f>
        <v>12587</v>
      </c>
      <c r="E47" s="66"/>
      <c r="F47" s="72">
        <f>+(C47-C46)/C46</f>
        <v>4.4686269969900438E-2</v>
      </c>
      <c r="G47" s="63">
        <f>+(D47-D44)/D44</f>
        <v>8.0429184549356228E-2</v>
      </c>
      <c r="H47" s="67"/>
      <c r="I47" s="6"/>
    </row>
    <row r="48" spans="1:9" ht="18.75" customHeight="1">
      <c r="A48" s="116"/>
      <c r="B48" s="65" t="s">
        <v>11</v>
      </c>
      <c r="C48" s="62">
        <v>4322</v>
      </c>
      <c r="D48" s="62"/>
      <c r="E48" s="66"/>
      <c r="F48" s="72">
        <f>+(C48-C47)/C47</f>
        <v>-4.2109929078014183E-2</v>
      </c>
      <c r="G48" s="63"/>
      <c r="H48" s="67"/>
      <c r="I48" s="6"/>
    </row>
    <row r="49" spans="1:9" ht="18.75" customHeight="1">
      <c r="A49" s="116"/>
      <c r="B49" s="65" t="s">
        <v>12</v>
      </c>
      <c r="C49" s="62">
        <v>5358</v>
      </c>
      <c r="D49" s="62"/>
      <c r="E49" s="66"/>
      <c r="F49" s="72">
        <f t="shared" ref="F49" si="3">+(C49-C48)/C48</f>
        <v>0.23970384081443777</v>
      </c>
      <c r="G49" s="63"/>
      <c r="H49" s="67"/>
      <c r="I49" s="6"/>
    </row>
    <row r="50" spans="1:9" ht="18.75" customHeight="1">
      <c r="A50" s="117"/>
      <c r="B50" s="60" t="s">
        <v>13</v>
      </c>
      <c r="C50" s="59">
        <v>3448</v>
      </c>
      <c r="D50" s="28">
        <f>SUM(C48:C50)</f>
        <v>13128</v>
      </c>
      <c r="E50" s="61">
        <f>+SUM(C39:C50)</f>
        <v>55861</v>
      </c>
      <c r="F50" s="73">
        <f t="shared" ref="F50:F55" si="4">+(C50-C49)/C49</f>
        <v>-0.35647629712579321</v>
      </c>
      <c r="G50" s="51">
        <f>+(D50-D47)/D47</f>
        <v>4.2980853261301341E-2</v>
      </c>
      <c r="H50" s="75">
        <f>+(E50-E38)/E38</f>
        <v>-0.41405569832695233</v>
      </c>
      <c r="I50" s="6"/>
    </row>
    <row r="51" spans="1:9" ht="18.75" customHeight="1">
      <c r="A51" s="115">
        <v>2023</v>
      </c>
      <c r="B51" s="53" t="str">
        <f t="shared" ref="B51:B56" si="5">B39</f>
        <v>Enero</v>
      </c>
      <c r="C51" s="54">
        <v>3829</v>
      </c>
      <c r="D51" s="55"/>
      <c r="E51" s="55"/>
      <c r="F51" s="56">
        <f t="shared" si="4"/>
        <v>0.11049883990719257</v>
      </c>
      <c r="G51" s="57"/>
      <c r="H51" s="58"/>
    </row>
    <row r="52" spans="1:9" ht="18.75" customHeight="1">
      <c r="A52" s="116"/>
      <c r="B52" s="65" t="str">
        <f t="shared" si="5"/>
        <v>Febrero</v>
      </c>
      <c r="C52" s="62">
        <v>3561</v>
      </c>
      <c r="D52" s="62"/>
      <c r="E52" s="66"/>
      <c r="F52" s="63">
        <f t="shared" si="4"/>
        <v>-6.9992165056150427E-2</v>
      </c>
      <c r="G52" s="76"/>
      <c r="H52" s="67"/>
    </row>
    <row r="53" spans="1:9" ht="18.75" customHeight="1">
      <c r="A53" s="116"/>
      <c r="B53" s="65" t="str">
        <f t="shared" si="5"/>
        <v>Marzo</v>
      </c>
      <c r="C53" s="62">
        <v>5143</v>
      </c>
      <c r="D53" s="62">
        <f>+C51+C52+C53</f>
        <v>12533</v>
      </c>
      <c r="E53" s="66"/>
      <c r="F53" s="63">
        <f t="shared" si="4"/>
        <v>0.44425723111485538</v>
      </c>
      <c r="G53" s="63">
        <f>+(D53-D50)/D50</f>
        <v>-4.532297379646557E-2</v>
      </c>
      <c r="H53" s="67"/>
    </row>
    <row r="54" spans="1:9" ht="18.75" customHeight="1">
      <c r="A54" s="116"/>
      <c r="B54" s="65" t="str">
        <f t="shared" si="5"/>
        <v>Abril</v>
      </c>
      <c r="C54" s="62">
        <v>4211</v>
      </c>
      <c r="D54" s="62"/>
      <c r="E54" s="66"/>
      <c r="F54" s="63">
        <f t="shared" si="4"/>
        <v>-0.18121718841143303</v>
      </c>
      <c r="G54" s="63"/>
      <c r="H54" s="67"/>
    </row>
    <row r="55" spans="1:9" ht="18.75" customHeight="1">
      <c r="A55" s="116"/>
      <c r="B55" s="65" t="str">
        <f t="shared" si="5"/>
        <v>Mayo</v>
      </c>
      <c r="C55" s="62">
        <v>4590</v>
      </c>
      <c r="D55" s="62"/>
      <c r="E55" s="66"/>
      <c r="F55" s="63">
        <f t="shared" si="4"/>
        <v>9.0002374732842561E-2</v>
      </c>
      <c r="G55" s="63"/>
      <c r="H55" s="67"/>
    </row>
    <row r="56" spans="1:9" ht="18.75" customHeight="1">
      <c r="A56" s="116"/>
      <c r="B56" s="65" t="str">
        <f t="shared" si="5"/>
        <v>Junio</v>
      </c>
      <c r="C56" s="62">
        <v>5023</v>
      </c>
      <c r="D56" s="62">
        <f>+C54+C55+C56</f>
        <v>13824</v>
      </c>
      <c r="E56" s="66"/>
      <c r="F56" s="63">
        <f>+(C56-C55)/C55</f>
        <v>9.4335511982570799E-2</v>
      </c>
      <c r="G56" s="63">
        <f>+(D56-D53)/D53</f>
        <v>0.10300805872496609</v>
      </c>
      <c r="H56" s="67"/>
    </row>
    <row r="57" spans="1:9" ht="18.75" customHeight="1">
      <c r="A57" s="116"/>
      <c r="B57" s="65" t="s">
        <v>8</v>
      </c>
      <c r="C57" s="62">
        <v>3723</v>
      </c>
      <c r="D57" s="62"/>
      <c r="E57" s="66"/>
      <c r="F57" s="63">
        <f t="shared" ref="F57:F58" si="6">+(C57-C56)/C56</f>
        <v>-0.25880947640852081</v>
      </c>
      <c r="G57" s="63"/>
      <c r="H57" s="67"/>
    </row>
    <row r="58" spans="1:9" ht="18.75" customHeight="1">
      <c r="A58" s="116"/>
      <c r="B58" s="65" t="s">
        <v>9</v>
      </c>
      <c r="C58" s="62">
        <v>4100</v>
      </c>
      <c r="D58" s="62"/>
      <c r="E58" s="66"/>
      <c r="F58" s="63">
        <f t="shared" si="6"/>
        <v>0.10126242277733011</v>
      </c>
      <c r="G58" s="63"/>
      <c r="H58" s="67"/>
    </row>
    <row r="59" spans="1:9" ht="18.75" customHeight="1">
      <c r="A59" s="116"/>
      <c r="B59" s="65" t="s">
        <v>10</v>
      </c>
      <c r="C59" s="62">
        <v>4426</v>
      </c>
      <c r="D59" s="62">
        <f>+C57+C58+C59</f>
        <v>12249</v>
      </c>
      <c r="E59" s="66"/>
      <c r="F59" s="63">
        <f>+(C59-C58)/C58</f>
        <v>7.9512195121951221E-2</v>
      </c>
      <c r="G59" s="63">
        <f>+(D59-D56)/D56</f>
        <v>-0.11393229166666667</v>
      </c>
      <c r="H59" s="67"/>
    </row>
    <row r="60" spans="1:9" ht="18.75" customHeight="1">
      <c r="A60" s="116"/>
      <c r="B60" s="65" t="s">
        <v>11</v>
      </c>
      <c r="C60" s="62">
        <v>4299</v>
      </c>
      <c r="D60" s="62"/>
      <c r="E60" s="66"/>
      <c r="F60" s="63">
        <f>+(C60-C59)/C59</f>
        <v>-2.869408043380027E-2</v>
      </c>
      <c r="G60" s="63"/>
      <c r="H60" s="67"/>
    </row>
    <row r="61" spans="1:9" ht="18.75" customHeight="1">
      <c r="A61" s="116"/>
      <c r="B61" s="65" t="s">
        <v>12</v>
      </c>
      <c r="C61" s="62">
        <v>3233</v>
      </c>
      <c r="D61" s="62"/>
      <c r="E61" s="66"/>
      <c r="F61" s="63">
        <f>+(C61-C60)/C60</f>
        <v>-0.24796464294021867</v>
      </c>
      <c r="G61" s="63"/>
      <c r="H61" s="67"/>
    </row>
    <row r="62" spans="1:9" ht="18.75" customHeight="1">
      <c r="A62" s="117"/>
      <c r="B62" s="10" t="s">
        <v>13</v>
      </c>
      <c r="C62" s="79">
        <v>2362</v>
      </c>
      <c r="D62" s="77">
        <f>+C60+C61+C62</f>
        <v>9894</v>
      </c>
      <c r="E62" s="78">
        <f>+SUM(C51:C62)</f>
        <v>48500</v>
      </c>
      <c r="F62" s="80">
        <f>+(C62-C61)/C61</f>
        <v>-0.26940921744509744</v>
      </c>
      <c r="G62" s="81">
        <f>+(D62-D59)/D59</f>
        <v>-0.19226059270144502</v>
      </c>
      <c r="H62" s="82">
        <f>+(E62-E50)/E50</f>
        <v>-0.1317735092461646</v>
      </c>
    </row>
    <row r="63" spans="1:9" ht="18.75" customHeight="1">
      <c r="A63" s="115">
        <v>2024</v>
      </c>
      <c r="B63" s="53" t="str">
        <f t="shared" ref="B63:B65" si="7">B51</f>
        <v>Enero</v>
      </c>
      <c r="C63" s="54">
        <v>3855</v>
      </c>
      <c r="D63" s="55"/>
      <c r="E63" s="55"/>
      <c r="F63" s="56">
        <f t="shared" ref="F63:F67" si="8">+(C63-C62)/C62</f>
        <v>0.63209144792548688</v>
      </c>
      <c r="G63" s="57"/>
      <c r="H63" s="58"/>
    </row>
    <row r="64" spans="1:9" ht="18.75" customHeight="1">
      <c r="A64" s="116"/>
      <c r="B64" s="65" t="str">
        <f t="shared" si="7"/>
        <v>Febrero</v>
      </c>
      <c r="C64" s="62">
        <v>3135</v>
      </c>
      <c r="D64" s="62"/>
      <c r="E64" s="66"/>
      <c r="F64" s="63">
        <f t="shared" si="8"/>
        <v>-0.1867704280155642</v>
      </c>
      <c r="G64" s="76"/>
      <c r="H64" s="67"/>
    </row>
    <row r="65" spans="1:9" ht="18.75" customHeight="1">
      <c r="A65" s="116"/>
      <c r="B65" s="65" t="str">
        <f t="shared" si="7"/>
        <v>Marzo</v>
      </c>
      <c r="C65" s="62">
        <v>2878</v>
      </c>
      <c r="D65" s="62">
        <f>+C63+C64+C65</f>
        <v>9868</v>
      </c>
      <c r="E65" s="66"/>
      <c r="F65" s="63">
        <f t="shared" si="8"/>
        <v>-8.1977671451355663E-2</v>
      </c>
      <c r="G65" s="63">
        <f>+(D65-D62)/D62</f>
        <v>-2.6278552658176675E-3</v>
      </c>
      <c r="H65" s="67"/>
    </row>
    <row r="66" spans="1:9" ht="18.75" customHeight="1">
      <c r="A66" s="116"/>
      <c r="B66" s="65" t="s">
        <v>50</v>
      </c>
      <c r="C66" s="62">
        <v>3484</v>
      </c>
      <c r="D66" s="62"/>
      <c r="E66" s="66"/>
      <c r="F66" s="63">
        <f t="shared" si="8"/>
        <v>0.21056289089645588</v>
      </c>
      <c r="G66" s="63"/>
      <c r="H66" s="67"/>
    </row>
    <row r="67" spans="1:9" ht="18.75" customHeight="1">
      <c r="A67" s="116"/>
      <c r="B67" s="65" t="s">
        <v>51</v>
      </c>
      <c r="C67" s="62">
        <v>3405</v>
      </c>
      <c r="D67" s="62"/>
      <c r="E67" s="66"/>
      <c r="F67" s="63">
        <f t="shared" si="8"/>
        <v>-2.2675086107921929E-2</v>
      </c>
      <c r="G67" s="63"/>
      <c r="H67" s="67"/>
    </row>
    <row r="68" spans="1:9" ht="18.75" customHeight="1">
      <c r="A68" s="116"/>
      <c r="B68" s="65" t="s">
        <v>7</v>
      </c>
      <c r="C68" s="62">
        <v>3084</v>
      </c>
      <c r="D68" s="62">
        <f>+C66+C67+C68</f>
        <v>9973</v>
      </c>
      <c r="E68" s="66"/>
      <c r="F68" s="63">
        <f>+(C68-C67)/C67</f>
        <v>-9.4273127753303959E-2</v>
      </c>
      <c r="G68" s="63">
        <f>+(D68-D65)/D65</f>
        <v>1.0640453992703689E-2</v>
      </c>
      <c r="H68" s="67"/>
    </row>
    <row r="69" spans="1:9" ht="18.75" customHeight="1">
      <c r="A69" s="116"/>
      <c r="B69" s="65" t="s">
        <v>8</v>
      </c>
      <c r="C69" s="62">
        <v>3706</v>
      </c>
      <c r="D69" s="62"/>
      <c r="E69" s="66"/>
      <c r="F69" s="63">
        <f>+(C69-C68)/C68</f>
        <v>0.20168612191958496</v>
      </c>
      <c r="G69" s="63"/>
      <c r="H69" s="67"/>
    </row>
    <row r="70" spans="1:9" ht="18.75" customHeight="1">
      <c r="A70" s="116"/>
      <c r="B70" s="65" t="s">
        <v>9</v>
      </c>
      <c r="C70" s="62">
        <v>3623</v>
      </c>
      <c r="D70" s="62"/>
      <c r="E70" s="66"/>
      <c r="F70" s="63">
        <f>+(C70-C69)/C69</f>
        <v>-2.239611440906638E-2</v>
      </c>
      <c r="G70" s="63"/>
      <c r="H70" s="67"/>
    </row>
    <row r="71" spans="1:9" ht="18.75" customHeight="1">
      <c r="A71" s="116"/>
      <c r="B71" s="65" t="s">
        <v>10</v>
      </c>
      <c r="C71" s="62">
        <v>4089</v>
      </c>
      <c r="D71" s="62">
        <f>+C69+C70+C71</f>
        <v>11418</v>
      </c>
      <c r="E71" s="66"/>
      <c r="F71" s="63">
        <f>+(C71-C70)/C70</f>
        <v>0.12862268837979576</v>
      </c>
      <c r="G71" s="63">
        <f>+(D71-D68)/D68</f>
        <v>0.14489120625689361</v>
      </c>
      <c r="H71" s="67"/>
    </row>
    <row r="72" spans="1:9" ht="18.75" customHeight="1">
      <c r="A72" s="116"/>
      <c r="B72" s="65" t="s">
        <v>11</v>
      </c>
      <c r="C72" s="62">
        <v>3869</v>
      </c>
      <c r="D72" s="62"/>
      <c r="E72" s="66"/>
      <c r="F72" s="63">
        <f t="shared" ref="F72:F73" si="9">+(C72-C71)/C71</f>
        <v>-5.3802885791146983E-2</v>
      </c>
      <c r="G72" s="63"/>
      <c r="H72" s="67"/>
    </row>
    <row r="73" spans="1:9" ht="18.75" customHeight="1">
      <c r="A73" s="116"/>
      <c r="B73" s="65" t="s">
        <v>12</v>
      </c>
      <c r="C73" s="62">
        <v>3244</v>
      </c>
      <c r="D73" s="62"/>
      <c r="E73" s="66"/>
      <c r="F73" s="63">
        <f t="shared" si="9"/>
        <v>-0.16154044972861203</v>
      </c>
      <c r="G73" s="63"/>
      <c r="H73" s="67"/>
    </row>
    <row r="74" spans="1:9" ht="18.75" customHeight="1">
      <c r="A74" s="117"/>
      <c r="B74" s="10" t="s">
        <v>13</v>
      </c>
      <c r="C74" s="79">
        <v>2312</v>
      </c>
      <c r="D74" s="77">
        <f>+C72+C73+C74</f>
        <v>9425</v>
      </c>
      <c r="E74" s="78">
        <f>+SUM(C63:C74)</f>
        <v>40684</v>
      </c>
      <c r="F74" s="103">
        <f>+(C74-C73)/C73</f>
        <v>-0.28729963008631321</v>
      </c>
      <c r="G74" s="81">
        <f>+(D74-D71)/D71</f>
        <v>-0.174548957785952</v>
      </c>
      <c r="H74" s="82">
        <f>+(E74-E62)/E62</f>
        <v>-0.16115463917525774</v>
      </c>
    </row>
    <row r="75" spans="1:9" ht="18.75" customHeight="1">
      <c r="A75" s="110">
        <v>2025</v>
      </c>
      <c r="B75" s="97" t="s">
        <v>2</v>
      </c>
      <c r="C75" s="90">
        <v>3622</v>
      </c>
      <c r="D75" s="91"/>
      <c r="E75" s="92"/>
      <c r="F75" s="93">
        <f>+(C75-C74)/C74</f>
        <v>0.56660899653979235</v>
      </c>
      <c r="G75" s="105"/>
      <c r="H75" s="94"/>
      <c r="I75" s="6"/>
    </row>
    <row r="76" spans="1:9" ht="18.75" customHeight="1">
      <c r="A76" s="111"/>
      <c r="B76" s="65" t="s">
        <v>3</v>
      </c>
      <c r="C76" s="83">
        <v>4193</v>
      </c>
      <c r="D76" s="99"/>
      <c r="E76" s="100"/>
      <c r="F76" s="63">
        <f t="shared" ref="F76:F80" si="10">+(C76-C75)/C75</f>
        <v>0.15764770844837106</v>
      </c>
      <c r="G76" s="102"/>
      <c r="H76" s="89"/>
      <c r="I76" s="6"/>
    </row>
    <row r="77" spans="1:9" ht="18.75" customHeight="1">
      <c r="A77" s="111"/>
      <c r="B77" s="65" t="s">
        <v>4</v>
      </c>
      <c r="C77" s="62">
        <v>4841</v>
      </c>
      <c r="D77" s="100">
        <f>+C75+C76+C77</f>
        <v>12656</v>
      </c>
      <c r="E77" s="100"/>
      <c r="F77" s="63">
        <f t="shared" si="10"/>
        <v>0.15454328642976389</v>
      </c>
      <c r="G77" s="104">
        <f>+(D77-D74)/D74</f>
        <v>0.34281167108753313</v>
      </c>
      <c r="H77" s="89"/>
      <c r="I77" s="6"/>
    </row>
    <row r="78" spans="1:9" ht="18.75" customHeight="1">
      <c r="A78" s="111"/>
      <c r="B78" s="65" t="s">
        <v>5</v>
      </c>
      <c r="C78" s="62">
        <v>4215</v>
      </c>
      <c r="D78" s="100"/>
      <c r="E78" s="100"/>
      <c r="F78" s="63">
        <f t="shared" si="10"/>
        <v>-0.12931212559388555</v>
      </c>
      <c r="G78" s="104"/>
      <c r="H78" s="89"/>
      <c r="I78" s="6"/>
    </row>
    <row r="79" spans="1:9" ht="18.75" customHeight="1">
      <c r="A79" s="111"/>
      <c r="B79" s="65" t="s">
        <v>51</v>
      </c>
      <c r="C79" s="62">
        <v>4009</v>
      </c>
      <c r="D79" s="100"/>
      <c r="E79" s="100"/>
      <c r="F79" s="63">
        <f t="shared" si="10"/>
        <v>-4.8873072360616845E-2</v>
      </c>
      <c r="G79" s="104"/>
      <c r="H79" s="89"/>
      <c r="I79" s="6"/>
    </row>
    <row r="80" spans="1:9" ht="18.75" customHeight="1">
      <c r="A80" s="111"/>
      <c r="B80" s="65" t="s">
        <v>53</v>
      </c>
      <c r="C80" s="62">
        <v>3556</v>
      </c>
      <c r="D80" s="100">
        <f>+C78+C79+C80</f>
        <v>11780</v>
      </c>
      <c r="E80" s="100"/>
      <c r="F80" s="63">
        <f t="shared" si="10"/>
        <v>-0.11299575954103268</v>
      </c>
      <c r="G80" s="104">
        <f t="shared" ref="G80" si="11">+(D80-D77)/D77</f>
        <v>-6.9216182048040462E-2</v>
      </c>
      <c r="H80" s="89"/>
      <c r="I80" s="6"/>
    </row>
    <row r="81" spans="1:9" ht="18.75" customHeight="1">
      <c r="A81" s="111"/>
      <c r="B81" s="65"/>
      <c r="C81" s="96"/>
      <c r="D81" s="100"/>
      <c r="E81" s="100"/>
      <c r="F81" s="84"/>
      <c r="G81" s="85"/>
      <c r="H81" s="89"/>
      <c r="I81" s="6"/>
    </row>
    <row r="82" spans="1:9" ht="18.75" customHeight="1">
      <c r="A82" s="111"/>
      <c r="B82" s="65"/>
      <c r="C82" s="27"/>
      <c r="D82" s="87"/>
      <c r="E82" s="1"/>
      <c r="H82" s="14"/>
      <c r="I82" s="6"/>
    </row>
    <row r="83" spans="1:9" ht="18.75" customHeight="1">
      <c r="A83" s="111"/>
      <c r="B83" s="65"/>
      <c r="C83" s="27"/>
      <c r="E83" s="1"/>
      <c r="H83" s="14"/>
      <c r="I83" s="6"/>
    </row>
    <row r="84" spans="1:9" ht="18.75" customHeight="1">
      <c r="A84" s="111"/>
      <c r="B84" s="65"/>
      <c r="C84" s="27"/>
      <c r="H84" s="14"/>
      <c r="I84" s="6"/>
    </row>
    <row r="85" spans="1:9" ht="18.75" customHeight="1">
      <c r="A85" s="111"/>
      <c r="B85" s="65"/>
      <c r="C85" s="27"/>
      <c r="E85" s="101"/>
      <c r="H85" s="14"/>
      <c r="I85" s="6"/>
    </row>
    <row r="86" spans="1:9" ht="18.75" customHeight="1">
      <c r="A86" s="112"/>
      <c r="B86" s="60"/>
      <c r="C86" s="28"/>
      <c r="D86" s="106"/>
      <c r="E86" s="107">
        <f>+SUM(C75:C86)</f>
        <v>24436</v>
      </c>
      <c r="F86" s="108"/>
      <c r="G86" s="109"/>
      <c r="H86" s="82">
        <f>+(E86-E74)/E74</f>
        <v>-0.39937076000393273</v>
      </c>
      <c r="I86" s="6"/>
    </row>
    <row r="87" spans="1:9" ht="18.75" customHeight="1">
      <c r="A87" s="95"/>
      <c r="B87" s="98"/>
      <c r="C87" s="87"/>
      <c r="D87" s="87"/>
      <c r="E87" s="87"/>
      <c r="F87" s="88"/>
      <c r="G87" s="88"/>
      <c r="H87" s="88"/>
    </row>
    <row r="88" spans="1:9" ht="18.75" customHeight="1">
      <c r="A88" s="86"/>
    </row>
    <row r="89" spans="1:9" ht="18.75" customHeight="1"/>
    <row r="90" spans="1:9" ht="18.75" customHeight="1">
      <c r="E90" s="74" t="s">
        <v>48</v>
      </c>
    </row>
    <row r="91" spans="1:9" ht="18.75" customHeight="1">
      <c r="E91" s="74" t="s">
        <v>49</v>
      </c>
    </row>
    <row r="92" spans="1:9" ht="18.75" customHeight="1"/>
    <row r="93" spans="1:9" ht="18.75" customHeight="1"/>
    <row r="94" spans="1:9" ht="18.75" customHeight="1"/>
    <row r="95" spans="1:9" ht="18.75" customHeight="1"/>
    <row r="96" spans="1:9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74" ht="15" customHeight="1"/>
  </sheetData>
  <mergeCells count="9">
    <mergeCell ref="A75:A86"/>
    <mergeCell ref="F13:H13"/>
    <mergeCell ref="A13:B14"/>
    <mergeCell ref="A63:A74"/>
    <mergeCell ref="A51:A62"/>
    <mergeCell ref="C13:E13"/>
    <mergeCell ref="A39:A50"/>
    <mergeCell ref="A15:A26"/>
    <mergeCell ref="A27:A38"/>
  </mergeCells>
  <pageMargins left="1" right="1" top="1" bottom="1" header="0.5" footer="0.5"/>
  <pageSetup scale="64" fitToHeight="0" orientation="portrait" r:id="rId1"/>
  <ignoredErrors>
    <ignoredError sqref="D26:E2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55" zoomScale="110" zoomScaleNormal="110" workbookViewId="0">
      <selection activeCell="C47" sqref="C47"/>
    </sheetView>
  </sheetViews>
  <sheetFormatPr baseColWidth="10" defaultRowHeight="15.75"/>
  <cols>
    <col min="1" max="1" width="43.28515625" style="41" bestFit="1" customWidth="1"/>
    <col min="2" max="2" width="90" style="42" customWidth="1"/>
    <col min="3" max="21" width="11" style="15"/>
  </cols>
  <sheetData>
    <row r="1" spans="1:21" s="71" customFormat="1">
      <c r="A1" s="68"/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>
      <c r="A2" s="123" t="s">
        <v>21</v>
      </c>
      <c r="B2" s="124"/>
    </row>
    <row r="4" spans="1:21">
      <c r="A4" s="125" t="s">
        <v>22</v>
      </c>
      <c r="B4" s="125"/>
    </row>
    <row r="5" spans="1:21" s="15" customFormat="1">
      <c r="A5" s="41" t="s">
        <v>41</v>
      </c>
      <c r="B5" s="42" t="s">
        <v>42</v>
      </c>
    </row>
    <row r="6" spans="1:21" ht="15">
      <c r="A6" s="15"/>
      <c r="B6" s="15"/>
    </row>
    <row r="8" spans="1:21" ht="30">
      <c r="A8" s="41" t="s">
        <v>47</v>
      </c>
      <c r="B8" s="42" t="s">
        <v>39</v>
      </c>
    </row>
    <row r="11" spans="1:21">
      <c r="A11" s="41" t="s">
        <v>45</v>
      </c>
      <c r="B11" s="42" t="s">
        <v>46</v>
      </c>
    </row>
    <row r="14" spans="1:21" s="15" customFormat="1">
      <c r="A14" s="41" t="s">
        <v>23</v>
      </c>
      <c r="B14" s="42" t="s">
        <v>40</v>
      </c>
    </row>
    <row r="17" spans="1:2" s="15" customFormat="1">
      <c r="A17" s="41" t="s">
        <v>24</v>
      </c>
      <c r="B17" s="42" t="s">
        <v>25</v>
      </c>
    </row>
    <row r="20" spans="1:2" s="15" customFormat="1">
      <c r="A20" s="41" t="s">
        <v>26</v>
      </c>
      <c r="B20" s="42" t="s">
        <v>27</v>
      </c>
    </row>
    <row r="21" spans="1:2" s="15" customFormat="1">
      <c r="A21" s="41"/>
      <c r="B21" s="43" t="s">
        <v>28</v>
      </c>
    </row>
    <row r="22" spans="1:2" s="15" customFormat="1">
      <c r="A22" s="41"/>
      <c r="B22" s="43"/>
    </row>
    <row r="23" spans="1:2" s="15" customFormat="1" ht="90">
      <c r="A23" s="44" t="s">
        <v>29</v>
      </c>
      <c r="B23" s="42" t="s">
        <v>43</v>
      </c>
    </row>
    <row r="24" spans="1:2" s="15" customFormat="1">
      <c r="A24" s="41"/>
      <c r="B24" s="43" t="s">
        <v>30</v>
      </c>
    </row>
    <row r="25" spans="1:2" s="15" customFormat="1">
      <c r="A25" s="41"/>
      <c r="B25" s="43"/>
    </row>
    <row r="27" spans="1:2" s="15" customFormat="1" ht="60">
      <c r="A27" s="44" t="s">
        <v>31</v>
      </c>
      <c r="B27" s="42" t="s">
        <v>44</v>
      </c>
    </row>
    <row r="29" spans="1:2" s="15" customFormat="1">
      <c r="A29" s="125" t="s">
        <v>32</v>
      </c>
      <c r="B29" s="125"/>
    </row>
    <row r="31" spans="1:2" s="15" customFormat="1" ht="30">
      <c r="A31" s="41" t="s">
        <v>33</v>
      </c>
      <c r="B31" s="42" t="s">
        <v>34</v>
      </c>
    </row>
    <row r="38" spans="1:2" s="15" customFormat="1" ht="30">
      <c r="A38" s="41" t="s">
        <v>35</v>
      </c>
      <c r="B38" s="42" t="s">
        <v>36</v>
      </c>
    </row>
    <row r="45" spans="1:2" s="15" customFormat="1" ht="30">
      <c r="A45" s="41" t="s">
        <v>37</v>
      </c>
      <c r="B45" s="42" t="s">
        <v>38</v>
      </c>
    </row>
  </sheetData>
  <mergeCells count="3">
    <mergeCell ref="A2:B2"/>
    <mergeCell ref="A4:B4"/>
    <mergeCell ref="A29:B29"/>
  </mergeCells>
  <hyperlinks>
    <hyperlink ref="B21" r:id="rId1"/>
    <hyperlink ref="B2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</vt:lpstr>
      <vt:lpstr>CERTIFICACIONES DE CARGOS</vt:lpstr>
      <vt:lpstr>METADATOS</vt:lpstr>
      <vt:lpstr>'CERTIFICACIONES DE CARGOS'!Área_de_impresión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2025-07-09T16:56:30Z</dcterms:modified>
</cp:coreProperties>
</file>