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glorenzo\Documents\BID-CGR\Instrumentos de Planificación V.30.08.2023\Sistema de Seguimiento, Monitoreo y Evaluación UEP CGR-BID\2.MonitoreoDR-L1150\OAI reportes\2025\Abril\"/>
    </mc:Choice>
  </mc:AlternateContent>
  <xr:revisionPtr revIDLastSave="0" documentId="13_ncr:1_{4FF0F5B7-B229-48CE-9024-819ED80F16AA}" xr6:coauthVersionLast="47" xr6:coauthVersionMax="47" xr10:uidLastSave="{00000000-0000-0000-0000-000000000000}"/>
  <bookViews>
    <workbookView xWindow="-28908" yWindow="-108" windowWidth="23256" windowHeight="12456" tabRatio="500" xr2:uid="{00000000-000D-0000-FFFF-FFFF00000000}"/>
  </bookViews>
  <sheets>
    <sheet name="Reporte de avance" sheetId="13" r:id="rId1"/>
    <sheet name="Dashboard Ejecutivo (2)" sheetId="11" state="hidden" r:id="rId2"/>
  </sheets>
  <definedNames>
    <definedName name="_xlnm._FilterDatabase" localSheetId="0" hidden="1">'Reporte de avance'!$A$10:$A$60</definedName>
    <definedName name="_xlnm.Print_Area" localSheetId="1">'Dashboard Ejecutivo (2)'!$B$1:$L$95</definedName>
    <definedName name="_xlnm.Print_Area" localSheetId="0">'Reporte de avance'!$B$1:$I$78</definedName>
    <definedName name="_xlnm.Print_Titles" localSheetId="0">'Reporte de avance'!$10:$10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0" i="13" l="1"/>
  <c r="G79" i="13" l="1"/>
  <c r="H69" i="13"/>
  <c r="H11" i="13" l="1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74" i="13"/>
  <c r="H75" i="13"/>
  <c r="H76" i="13"/>
  <c r="H77" i="13"/>
  <c r="H78" i="13"/>
  <c r="D94" i="11" l="1"/>
  <c r="B94" i="11"/>
  <c r="K90" i="11"/>
  <c r="D90" i="11"/>
  <c r="B90" i="11"/>
  <c r="K68" i="11"/>
  <c r="K60" i="11"/>
  <c r="K52" i="11"/>
  <c r="F90" i="11" l="1"/>
  <c r="F9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OBP&amp;CM</author>
  </authors>
  <commentList>
    <comment ref="G5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Total amount of the contract, including local counterpart and / or co-financing</t>
        </r>
      </text>
    </comment>
    <comment ref="H51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G59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Total amount of the contract, including local counterpart and / or co-financing</t>
        </r>
      </text>
    </comment>
    <comment ref="H59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  <comment ref="G67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Total amount of the contract, including local counterpart and / or co-financing</t>
        </r>
      </text>
    </comment>
    <comment ref="H67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OBP&amp;CM Team:</t>
        </r>
        <r>
          <rPr>
            <sz val="9"/>
            <color indexed="81"/>
            <rFont val="Tahoma"/>
            <family val="2"/>
          </rPr>
          <t xml:space="preserve">
According to the Project´s
 Results Matrix.</t>
        </r>
      </text>
    </comment>
  </commentList>
</comments>
</file>

<file path=xl/sharedStrings.xml><?xml version="1.0" encoding="utf-8"?>
<sst xmlns="http://schemas.openxmlformats.org/spreadsheetml/2006/main" count="616" uniqueCount="327">
  <si>
    <t>DASHBOARD EJECUTIVO DEL COMPONENTE 2 DEL PROGRAMA DR-L1150</t>
  </si>
  <si>
    <t>NOMBRE DEL PROGRAMA</t>
  </si>
  <si>
    <t>NOMBRE DEL COMPONENTE</t>
  </si>
  <si>
    <t>FECHA DEL REPORTE</t>
  </si>
  <si>
    <t>ESTATUS DEL PROYECTO</t>
  </si>
  <si>
    <t>EQUIPO UNIDAD EJECUTORA DEL PROYECTO</t>
  </si>
  <si>
    <t xml:space="preserve">Programa de Apoyo a la Agenda de Transparencia e Integridad en República Dominicana (DR-L1150). </t>
  </si>
  <si>
    <t xml:space="preserve">Componente 2: Fortalecimiento del Sistema del Control Interno. </t>
  </si>
  <si>
    <t>En proceso</t>
  </si>
  <si>
    <t>Estado</t>
  </si>
  <si>
    <r>
      <rPr>
        <b/>
        <sz val="10"/>
        <color theme="1"/>
        <rFont val="Century Gothic"/>
        <family val="2"/>
      </rPr>
      <t>Jesús Dorado</t>
    </r>
    <r>
      <rPr>
        <sz val="10"/>
        <color theme="1"/>
        <rFont val="Century Gothic"/>
        <family val="2"/>
      </rPr>
      <t xml:space="preserve">, </t>
    </r>
    <r>
      <rPr>
        <i/>
        <sz val="10"/>
        <color theme="1"/>
        <rFont val="Century Gothic"/>
        <family val="2"/>
      </rPr>
      <t>Coordinador General</t>
    </r>
    <r>
      <rPr>
        <sz val="10"/>
        <color theme="1"/>
        <rFont val="Century Gothic"/>
        <family val="2"/>
      </rPr>
      <t xml:space="preserve">; </t>
    </r>
    <r>
      <rPr>
        <b/>
        <sz val="10"/>
        <color theme="1"/>
        <rFont val="Century Gothic"/>
        <family val="2"/>
      </rPr>
      <t>Gennys Azael Lorenzo</t>
    </r>
    <r>
      <rPr>
        <sz val="10"/>
        <color theme="1"/>
        <rFont val="Century Gothic"/>
        <family val="2"/>
      </rPr>
      <t xml:space="preserve">, </t>
    </r>
    <r>
      <rPr>
        <i/>
        <sz val="10"/>
        <color theme="1"/>
        <rFont val="Century Gothic"/>
        <family val="2"/>
      </rPr>
      <t>Especialista en Planificación y Monitoreo</t>
    </r>
    <r>
      <rPr>
        <sz val="10"/>
        <color theme="1"/>
        <rFont val="Century Gothic"/>
        <family val="2"/>
      </rPr>
      <t xml:space="preserve">; </t>
    </r>
    <r>
      <rPr>
        <b/>
        <sz val="10"/>
        <color theme="1"/>
        <rFont val="Century Gothic"/>
        <family val="2"/>
      </rPr>
      <t>Adilé Cruceta,</t>
    </r>
    <r>
      <rPr>
        <sz val="10"/>
        <color theme="1"/>
        <rFont val="Century Gothic"/>
        <family val="2"/>
      </rPr>
      <t xml:space="preserve"> E</t>
    </r>
    <r>
      <rPr>
        <i/>
        <sz val="10"/>
        <color theme="1"/>
        <rFont val="Century Gothic"/>
        <family val="2"/>
      </rPr>
      <t>specialista en Adquisiciones</t>
    </r>
    <r>
      <rPr>
        <sz val="10"/>
        <color theme="1"/>
        <rFont val="Century Gothic"/>
        <family val="2"/>
      </rPr>
      <t xml:space="preserve">; </t>
    </r>
    <r>
      <rPr>
        <b/>
        <sz val="10"/>
        <color theme="1"/>
        <rFont val="Century Gothic"/>
        <family val="2"/>
      </rPr>
      <t>Anderson Ortiz</t>
    </r>
    <r>
      <rPr>
        <sz val="10"/>
        <color theme="1"/>
        <rFont val="Century Gothic"/>
        <family val="2"/>
      </rPr>
      <t xml:space="preserve">, </t>
    </r>
    <r>
      <rPr>
        <i/>
        <sz val="10"/>
        <color theme="1"/>
        <rFont val="Century Gothic"/>
        <family val="2"/>
      </rPr>
      <t xml:space="preserve">Especialista Financiero. </t>
    </r>
  </si>
  <si>
    <t>Normal</t>
  </si>
  <si>
    <t>Nombre de tarea</t>
  </si>
  <si>
    <t>Tarea futura</t>
  </si>
  <si>
    <t>FECHA DE INICIO</t>
  </si>
  <si>
    <t xml:space="preserve">DURACIÓN </t>
  </si>
  <si>
    <t>FECHA DE FIN</t>
  </si>
  <si>
    <t>5 AÑOS</t>
  </si>
  <si>
    <t>AVANCE FISICO ACUMULADO</t>
  </si>
  <si>
    <t>AVANCE FISICO MENSUAL</t>
  </si>
  <si>
    <t>PRESUPUESTO PROGRAMADO MENSUAL (US$)</t>
  </si>
  <si>
    <t>PRESUPUESTO PROGRAMADO ACUMULADO (US$)</t>
  </si>
  <si>
    <t>PRESUPUESTO EJECUTADO ACUMULADO (US$)</t>
  </si>
  <si>
    <t>PRESUPUESTO EJECUTADO MENSUAL (US$)</t>
  </si>
  <si>
    <t>% DE EJECUCION PRESUPUESTARIA MENSUAL</t>
  </si>
  <si>
    <t>% DE EJECUCION PRESUPUESTARIA ACUMULADA</t>
  </si>
  <si>
    <t>GESTION FINANCIERA DEL PROYECTO</t>
  </si>
  <si>
    <t>GESTION TECNICA DEL PROYECTO</t>
  </si>
  <si>
    <t>GESTION DE ADQUISICIONES DEL PROYECTO</t>
  </si>
  <si>
    <t>ID del proceso</t>
  </si>
  <si>
    <t xml:space="preserve">Nombre Proceso </t>
  </si>
  <si>
    <t xml:space="preserve"> Monto estimado (USD) </t>
  </si>
  <si>
    <t>Actividad</t>
  </si>
  <si>
    <t>Estatus</t>
  </si>
  <si>
    <t>REF. CGR-PAATI-2023-001</t>
  </si>
  <si>
    <t>4.1.1.2.1</t>
  </si>
  <si>
    <t>REF. CGR-PAATI-2023-004</t>
  </si>
  <si>
    <t>4.1.1.2.4</t>
  </si>
  <si>
    <t>REF. CGR-PAATI-2023-003</t>
  </si>
  <si>
    <t>4.1.1.2.3</t>
  </si>
  <si>
    <t>REF. CGR-PAATI-2023-002</t>
  </si>
  <si>
    <t>REF. CGR-PAATI-2023-005</t>
  </si>
  <si>
    <t xml:space="preserve">4.1.1.2.6  </t>
  </si>
  <si>
    <t>REF. CGR-PAATI-2023-006</t>
  </si>
  <si>
    <t>4.1.1.2.7</t>
  </si>
  <si>
    <t>REF. CGR-PAATI-2023-007</t>
  </si>
  <si>
    <t>REF. CGR-PAATI-2023-008</t>
  </si>
  <si>
    <t>2.1.1.6</t>
  </si>
  <si>
    <t>REF. CGR-PT-CI-2023-009</t>
  </si>
  <si>
    <t>2.1.1.1.3</t>
  </si>
  <si>
    <t>REF.CGR-PT-CP-2023-001</t>
  </si>
  <si>
    <t>Adquisición de Mobiliario y Equipos Tecnológicos para la UEP CGR-BID</t>
  </si>
  <si>
    <t>REF.CGR-PT-CP-2023-002</t>
  </si>
  <si>
    <t xml:space="preserve">Adquisición de Servicio de Plan de Seguro Médico para la UEP CGR-BID </t>
  </si>
  <si>
    <t>Project Manager del Componente II</t>
  </si>
  <si>
    <t xml:space="preserve">Coordinador General </t>
  </si>
  <si>
    <t xml:space="preserve">Especialista Financiero </t>
  </si>
  <si>
    <t xml:space="preserve">Especialista de Adquisiciones </t>
  </si>
  <si>
    <t xml:space="preserve">Especialista de Planificación y Monitoreo </t>
  </si>
  <si>
    <t xml:space="preserve">Oficial de Adquisiciones </t>
  </si>
  <si>
    <t xml:space="preserve">Oficial Financiero </t>
  </si>
  <si>
    <t>Especialista de Planificación y Monitoreo</t>
  </si>
  <si>
    <t>Desierto</t>
  </si>
  <si>
    <t>Adjudicado</t>
  </si>
  <si>
    <t>4.1.2.9</t>
  </si>
  <si>
    <t>Revisión TDR Consultoría de Diagnóstico Legal</t>
  </si>
  <si>
    <t>Revisión TDR Consultoría de Diagnóstico Tecnológico</t>
  </si>
  <si>
    <t>Revisión TDR Consultoría de Coordinador de Integración y consolidación</t>
  </si>
  <si>
    <t>2.1.2.3.1</t>
  </si>
  <si>
    <t>2.1.2.3.2</t>
  </si>
  <si>
    <t>2.1.2.3.4</t>
  </si>
  <si>
    <t>2.1.2.3.5</t>
  </si>
  <si>
    <t>2.1.2.3.7</t>
  </si>
  <si>
    <t>2.1.2.3.8</t>
  </si>
  <si>
    <t>Proceso para gestión integral de riesgos en la administración financiera del Estado y sectoriales</t>
  </si>
  <si>
    <t>Proceso para la investigación, análisis y seguimiento de fraude y corrupción administrativa</t>
  </si>
  <si>
    <t xml:space="preserve">Proceso para la prevención de fraudes con control social </t>
  </si>
  <si>
    <t>Diseño e implementación de procesos y programas de prevención de fraude</t>
  </si>
  <si>
    <t xml:space="preserve">Desarrollo protocolos, criterios y capacidades para la gestión de denuncias </t>
  </si>
  <si>
    <t>Estrategia antifraude, sistemas de denuncias y campaña de socialización continua</t>
  </si>
  <si>
    <t>Firma</t>
  </si>
  <si>
    <t>(S/R) Firma</t>
  </si>
  <si>
    <t>2.1.3.1</t>
  </si>
  <si>
    <t>Revisión y ajustes prioritarios a la estructura organizacional de la CGR</t>
  </si>
  <si>
    <t>2.1.4.2</t>
  </si>
  <si>
    <t xml:space="preserve">Diseño e implementación de la estrategia de gestión integral del cambio y transformación digital </t>
  </si>
  <si>
    <t xml:space="preserve">Preparación y certificación de auditores y otros profesionales en COSO </t>
  </si>
  <si>
    <t>2.2.2.1</t>
  </si>
  <si>
    <t>2.2.3.2.1</t>
  </si>
  <si>
    <t>2.2.3.2.2</t>
  </si>
  <si>
    <t>2.2.3.2.3</t>
  </si>
  <si>
    <t>2.2.3.3</t>
  </si>
  <si>
    <t>Consultoría de medio ambiente y cambio climatico</t>
  </si>
  <si>
    <t>Consultoría de género y discapacidad</t>
  </si>
  <si>
    <t>2.3.1.1</t>
  </si>
  <si>
    <t>Consultoría de análisis de capacidades de brechas basado en COBIT y generacion del plan de gobierno de TI</t>
  </si>
  <si>
    <t>2.3.4.5</t>
  </si>
  <si>
    <t>Talleres de sensibilización y capacitación de multiplicadores e intituciones</t>
  </si>
  <si>
    <t>Consultoría para la elaboración y actualización de las normas de 1er. Y 2do. y rediseño de herramienta de medición y evaluación</t>
  </si>
  <si>
    <t>Etapa previa</t>
  </si>
  <si>
    <t>2.1.1.1.4</t>
  </si>
  <si>
    <t>2.1.1.1.1</t>
  </si>
  <si>
    <t>2.1.1.1.2</t>
  </si>
  <si>
    <t>Consultoría individual</t>
  </si>
  <si>
    <t>Consultoría de diagnóstico organizacional</t>
  </si>
  <si>
    <t>4.1.1.2.2</t>
  </si>
  <si>
    <t>Valor Adjudicado (US$)</t>
  </si>
  <si>
    <t>Adquisiciones en proceso del componente 2 del Programa DR-L1150, a noviembre 2023</t>
  </si>
  <si>
    <t>Adquisiciones adjudicadas y desiertas del componente 2 del Programa DR-L1150, a noviembre 2023</t>
  </si>
  <si>
    <t>Adquisiciones en etapa previa del componente 2 del Programa DR-L1150, a noviembre 2023</t>
  </si>
  <si>
    <t>Plan de Continuidad de Negocios</t>
  </si>
  <si>
    <t>% DE EJECUCION PRESUPUESTARIA SOBRE EL TOTAL</t>
  </si>
  <si>
    <t>A noviembre 2023</t>
  </si>
  <si>
    <t>1. Subcomponente 2.1:  Modelo de Gestión y estructura orgánica de la CGR modernizados</t>
  </si>
  <si>
    <t>2. Subcomponente 2.2: Desarrollo de competencias para el control interno</t>
  </si>
  <si>
    <t>WBS</t>
  </si>
  <si>
    <t>2.1.1.2.1</t>
  </si>
  <si>
    <t>2.1.1.2.2</t>
  </si>
  <si>
    <t>2.1.1.3</t>
  </si>
  <si>
    <t>2.1.1.4</t>
  </si>
  <si>
    <t>2.1.2.1</t>
  </si>
  <si>
    <t>2.1.2.2.1</t>
  </si>
  <si>
    <t>2.1.3.2</t>
  </si>
  <si>
    <t>2.1.3.3</t>
  </si>
  <si>
    <t>2.1.3.4</t>
  </si>
  <si>
    <t>2.2.1.2</t>
  </si>
  <si>
    <t>2.2.2.1.1</t>
  </si>
  <si>
    <t>2.2.2.2.1</t>
  </si>
  <si>
    <t>2.2.2.2.2</t>
  </si>
  <si>
    <t>2.2.2.2.5</t>
  </si>
  <si>
    <t>2.2.2.3.1</t>
  </si>
  <si>
    <t>2.2.2.3.2</t>
  </si>
  <si>
    <t>2.2.2.3.3</t>
  </si>
  <si>
    <t>2.2.2.4</t>
  </si>
  <si>
    <t>2.2.2.6</t>
  </si>
  <si>
    <t>2.2.2.7</t>
  </si>
  <si>
    <t>2.2.3.1</t>
  </si>
  <si>
    <t>2.2.4.1</t>
  </si>
  <si>
    <t>2.3.1.2.1</t>
  </si>
  <si>
    <t>2.3.1.3</t>
  </si>
  <si>
    <t>2.3.2.2.1</t>
  </si>
  <si>
    <t>2.3.2.3</t>
  </si>
  <si>
    <t>2.3.4.3</t>
  </si>
  <si>
    <t>2.3.4.4</t>
  </si>
  <si>
    <t>2.3.5.1</t>
  </si>
  <si>
    <t>Contratación de un Especialista en P&amp;M</t>
  </si>
  <si>
    <t>Contratación de Especialista de Apoyo en Comunicaciones</t>
  </si>
  <si>
    <t>Contratación de un Oficial de Adquisiciones para la UEP / CGR</t>
  </si>
  <si>
    <t>Contratación de Oficial Financiero para la UEP / CGR</t>
  </si>
  <si>
    <t>Ganancia temprana</t>
  </si>
  <si>
    <t>Contratación de Coordinador del Proyecto</t>
  </si>
  <si>
    <t>Contratación de Especialista de Adquisiciones</t>
  </si>
  <si>
    <t>4.1.2.3</t>
  </si>
  <si>
    <t>Contratación de Especialista Financiero</t>
  </si>
  <si>
    <t>4.1.2.4</t>
  </si>
  <si>
    <t>4.1.2.5</t>
  </si>
  <si>
    <t>4.1.2.8</t>
  </si>
  <si>
    <t>Gastos logísticos</t>
  </si>
  <si>
    <t>Programa de Apoyo a la Agenda de Transparencia e Integridad en República Dominicana (DR-L1150)</t>
  </si>
  <si>
    <t>Componente 2: Fortalecimiento del Sistema del Control Interno</t>
  </si>
  <si>
    <t xml:space="preserve">UNIDAD EJECUTORA DEL PROYECTO (UEP CGR-BID) </t>
  </si>
  <si>
    <t xml:space="preserve">ANEXO I: REPORTE DE AVANCE FISICO </t>
  </si>
  <si>
    <t>Contratación de consultor para el diseño del Plan Estratégico con base al modelo de gestión de la CGR</t>
  </si>
  <si>
    <t>Consultor individual en Tecnologías para el Levantamiento de información sobre el modelo de gestión de la CGR existente e identificación de brechas de competencias y estándares internacionales</t>
  </si>
  <si>
    <t>Consultor individual en Derecho Administrativo para el Levantamiento de información sobre el modelo de gestión de la CGR existente e identificación de brechas de competencias y estándares internacionales</t>
  </si>
  <si>
    <t>Consultor individual en Organización para el Levantamiento de información sobre el modelo de gestión de la CGR existente e identificación de brechas de competencias y estándares internacionales</t>
  </si>
  <si>
    <t>Adquisición de Licenciamiento del Sistema de información para la gestión integral de riesgos en los procesos de control interno</t>
  </si>
  <si>
    <t>Concientización y sensibilización en general</t>
  </si>
  <si>
    <t>Infraestructura y Servicios de TI</t>
  </si>
  <si>
    <t>Talleres de sensibilización y capacitación de multiplicadores de la CGRD y las instituciones auditadas, para el conocimiento y aplicación de las normas básicas y complementarias de control interno, y promoción de la interacción entre auditor y auditado</t>
  </si>
  <si>
    <t>Levantamiento de información, diseño de un plan de acción para la implementación, desarrollo de los medios y elementos necesarios para la implementación del modelo de control interno institucional y acompañamiento en la implementación</t>
  </si>
  <si>
    <t>Contratación de consultor para el análisis de capacidades de brechas basado en COBIT y generacion del plan de gobierno de TI</t>
  </si>
  <si>
    <t>Contratación de consultor para la elaboración y actualización de las normas de primer y segundo grado y rediseño de herramienta de medición y evaluación del control interno</t>
  </si>
  <si>
    <t>Consultor 2 - medio ambiente y cambio climatico</t>
  </si>
  <si>
    <t>Consultor 3 - Genero y discapacidad</t>
  </si>
  <si>
    <t xml:space="preserve">Asistencia técnica a la CGR para lograr cumplir con la Certificación de la CGR en la Norma para la seguridad de las tecnologías de la información y comunicación </t>
  </si>
  <si>
    <t>Benchmark internacional</t>
  </si>
  <si>
    <t>Creación del observatorio</t>
  </si>
  <si>
    <t>Contratación de consultor para el desarrollo del proceso para la investigación, análisis y seguimiento de fraude y corrupción administrativa</t>
  </si>
  <si>
    <t xml:space="preserve">Contratación de consultor para el desarrollo del proceso para la prevención de fraudes con control social </t>
  </si>
  <si>
    <t>Contratación de consultor para el diseño e implementación de procesos y programas de prevención de fraude</t>
  </si>
  <si>
    <t xml:space="preserve">Contratación de consultor para el desarrollo protocolos, criterios y capacidades para la gestión de denuncias </t>
  </si>
  <si>
    <t>Definición de estrategia antifraude, sistemas de denuncias y campaña de socialización continua</t>
  </si>
  <si>
    <t>Contratación de consultor para la revisión y ajustes prioritarios a la estructura organizacional de la CGR</t>
  </si>
  <si>
    <t>Diseño e implementación del Esquema de Gobernanza, estructura y procesos y de un "Programa de Aseguramiento y Control de Calidad", conforme estandares nacionales e internacionales.</t>
  </si>
  <si>
    <t xml:space="preserve">Equipamiento de tecnología para apoyo a la comunicación y gestión del cambio </t>
  </si>
  <si>
    <t>Diseño del modelo de talento humano, diseño e implementación del plan de desarrollo profesional por nivel de competencias y diseño e implementación de la carrera de control interno de la CGR</t>
  </si>
  <si>
    <t>Proyecto de acreditación y autonomía de la Escuela de Control Interno</t>
  </si>
  <si>
    <t>Licenciamiento para el Sistema CITRIX</t>
  </si>
  <si>
    <t>Comienzo</t>
  </si>
  <si>
    <t>Fin</t>
  </si>
  <si>
    <t>vie 10/3/28</t>
  </si>
  <si>
    <t>jue 12/10/23</t>
  </si>
  <si>
    <t>mar 2/1/24</t>
  </si>
  <si>
    <t>lun 30/9/24</t>
  </si>
  <si>
    <t>lun 1/4/24</t>
  </si>
  <si>
    <t>lun 30/6/25</t>
  </si>
  <si>
    <t>lun 26/1/26</t>
  </si>
  <si>
    <t>mar 1/4/25</t>
  </si>
  <si>
    <t>lun 21/4/25</t>
  </si>
  <si>
    <t>mié 31/12/25</t>
  </si>
  <si>
    <t>vie 7/2/25</t>
  </si>
  <si>
    <t>mar 2/4/24</t>
  </si>
  <si>
    <t>vie 31/1/25</t>
  </si>
  <si>
    <t>mar 28/9/27</t>
  </si>
  <si>
    <t>vie 30/5/25</t>
  </si>
  <si>
    <t>vie 8/11/24</t>
  </si>
  <si>
    <t>lun 1/7/24</t>
  </si>
  <si>
    <t>lun 23/6/25</t>
  </si>
  <si>
    <t>dom 30/6/24</t>
  </si>
  <si>
    <t>mar 30/6/26</t>
  </si>
  <si>
    <t>lun 31/3/25</t>
  </si>
  <si>
    <t>dom 22/10/23</t>
  </si>
  <si>
    <t>lun 20/11/23</t>
  </si>
  <si>
    <t>jue 30/1/25</t>
  </si>
  <si>
    <t>mar 1/7/25</t>
  </si>
  <si>
    <t>mié 30/6/27</t>
  </si>
  <si>
    <t>vie 1/3/24</t>
  </si>
  <si>
    <t>jue 31/12/26</t>
  </si>
  <si>
    <t>vie 4/2/28</t>
  </si>
  <si>
    <t>vie 31/12/27</t>
  </si>
  <si>
    <t>jue 11/11/27</t>
  </si>
  <si>
    <t>vie 29/10/27</t>
  </si>
  <si>
    <t>lun 6/10/25</t>
  </si>
  <si>
    <t>mar 1/10/24</t>
  </si>
  <si>
    <t>lun 10/8/26</t>
  </si>
  <si>
    <t>jue 1/5/25</t>
  </si>
  <si>
    <t>mié 11/4/29</t>
  </si>
  <si>
    <t>vie 26/6/26</t>
  </si>
  <si>
    <t>mié 1/1/25</t>
  </si>
  <si>
    <t>jue 30/3/28</t>
  </si>
  <si>
    <t>vie 30/7/27</t>
  </si>
  <si>
    <t>lun 30/11/26</t>
  </si>
  <si>
    <t>lun 3/3/25</t>
  </si>
  <si>
    <t>lun 3/2/25</t>
  </si>
  <si>
    <t>vie 27/2/26</t>
  </si>
  <si>
    <t>lun 1/12/25</t>
  </si>
  <si>
    <t>vie 9/11/29</t>
  </si>
  <si>
    <t>mié 1/11/23</t>
  </si>
  <si>
    <t>mar 27/2/24</t>
  </si>
  <si>
    <t>vie 27/12/24</t>
  </si>
  <si>
    <t>lun 3/11/25</t>
  </si>
  <si>
    <t>vie 29/1/27</t>
  </si>
  <si>
    <t>lun 1/9/25</t>
  </si>
  <si>
    <t>lun 17/3/25</t>
  </si>
  <si>
    <t>jue 17/12/26</t>
  </si>
  <si>
    <t>vie 1/11/24</t>
  </si>
  <si>
    <t>vie 29/8/25</t>
  </si>
  <si>
    <t>jue 12/8/27</t>
  </si>
  <si>
    <t>mié 5/6/24</t>
  </si>
  <si>
    <t>jue 23/5/24</t>
  </si>
  <si>
    <t>mié 28/11/29</t>
  </si>
  <si>
    <t>jue 10/4/25</t>
  </si>
  <si>
    <t>jue 25/2/27</t>
  </si>
  <si>
    <t>jue 1/1/26</t>
  </si>
  <si>
    <t>vie 1/8/25</t>
  </si>
  <si>
    <t>jue 28/1/27</t>
  </si>
  <si>
    <t>lun 6/5/24</t>
  </si>
  <si>
    <t>lun 6/3/28</t>
  </si>
  <si>
    <t>dom 16/6/24</t>
  </si>
  <si>
    <t>vie 5/5/23</t>
  </si>
  <si>
    <t>mar 16/5/28</t>
  </si>
  <si>
    <t>vie 9/6/28</t>
  </si>
  <si>
    <t>mar 21/3/28</t>
  </si>
  <si>
    <t>mié 16/8/23</t>
  </si>
  <si>
    <t>mar 3/10/23</t>
  </si>
  <si>
    <t>lun 17/1/28</t>
  </si>
  <si>
    <t>jue 27/4/28</t>
  </si>
  <si>
    <t>mar 4/1/28</t>
  </si>
  <si>
    <t xml:space="preserve">En ejecución </t>
  </si>
  <si>
    <t>Elaboración de TdR para el rediseño de la estructura organizacional</t>
  </si>
  <si>
    <t>Rediseño de la estructura organizacional de la CGR y Manual de Organización y Funciones según el nuevo modelo, implementado</t>
  </si>
  <si>
    <t>Estructura Funcional y Manual de Cargos (perfiles)</t>
  </si>
  <si>
    <t>Implementación de un sistema de gestión antisoborno y cumplimiento regulatorio</t>
  </si>
  <si>
    <t>Contratación de un Project Manager de apoyo para el subcomponente 2.1</t>
  </si>
  <si>
    <t>Ajustes al proceso para conciliación de nóminas</t>
  </si>
  <si>
    <t>jue 2/5/24</t>
  </si>
  <si>
    <t>vie 1/5/26</t>
  </si>
  <si>
    <t>Ajustes al proceso para para certificación de contratos y modificaciones</t>
  </si>
  <si>
    <t>Ajustes al proceso de Desarrollo Normativo</t>
  </si>
  <si>
    <t>Ajustes al proceso para aprobación de órdenes de pago y modificaciones</t>
  </si>
  <si>
    <t>Rediseño de los procesos de las unidades de auditoría interna.</t>
  </si>
  <si>
    <t>Proceso para gestión integral de riesgos en los procesos de la administración financiera del Estado</t>
  </si>
  <si>
    <t>Proceso para gestión integral de riesgos sectoriales (Salud, Educación, Hacienda, etc.)</t>
  </si>
  <si>
    <t>lun 10/2/25</t>
  </si>
  <si>
    <t>jue 11/6/26</t>
  </si>
  <si>
    <t>jue 11/12/25</t>
  </si>
  <si>
    <t>Definición e implementación de sistema de gestión del cambio</t>
  </si>
  <si>
    <t>Elaboración de TDR para Diseño del Modelo de Gestión del Talento Humano</t>
  </si>
  <si>
    <t>Plan estratégico para identificar, atraer y retener recursos humanos, elaborado</t>
  </si>
  <si>
    <t>Project Manager subcomponente 2.2</t>
  </si>
  <si>
    <t>Inscripción de auditores para la preparación y certificación en COSO</t>
  </si>
  <si>
    <t>Inscripción de auditores para la preparación y certificación en CIA</t>
  </si>
  <si>
    <t>Curso de preparación y certificación en COBIT version vigente</t>
  </si>
  <si>
    <t>Membresia, preparación y certificación en AFA</t>
  </si>
  <si>
    <t xml:space="preserve">Consultoría para la elaboración de TDR para contratación de consultores para Asistencia Técnica consultores control interno bajo estándares nacionales e internacionales </t>
  </si>
  <si>
    <t>Acompañamiento en la implementación de los hallazgos de las auditorias (Programa de asistencia técnica de la CGR a las instituciones auditadas)</t>
  </si>
  <si>
    <t xml:space="preserve">Elaboración de los TdR del subcomponente 2.3 y acompañamiento en la evaluación de las propuestas </t>
  </si>
  <si>
    <t xml:space="preserve">Contratación de Firma para proveer personal en Mision para fortalecer de capacidades de TI, contrapartes a las firmas de consultoría y transferir conocimiento a la Entidad </t>
  </si>
  <si>
    <t>Fase 1 Arquitectura Empresarial</t>
  </si>
  <si>
    <t>Fase 2 Arquitectura Empresarial</t>
  </si>
  <si>
    <t>Tableros y herramientas de analítica implementados, incluyendo modelos de analítica descriptiva y predictiva, orientados a la toma de decisiones estratégicas y al apoyo operativo de la misionalidad de la CGR</t>
  </si>
  <si>
    <t>Project Manager Componente 2.3</t>
  </si>
  <si>
    <t>lun 4/8/25</t>
  </si>
  <si>
    <t>Subcomponente</t>
  </si>
  <si>
    <t>Producto</t>
  </si>
  <si>
    <t>Producto 12: Nuevo Modelo de Gestión del Talento Humano diseñado</t>
  </si>
  <si>
    <t>Producto 13: Auditores certificados con base en estándares nacionales e internacionales</t>
  </si>
  <si>
    <t>Producto 14: Nuevo Modelo de Control Interno bajo estándares nacionales e internacionales</t>
  </si>
  <si>
    <t>Producto 15. Herramientas digitales orientadas a la transparencia implementada.</t>
  </si>
  <si>
    <t>Gestión, Auditoría y Evaluación</t>
  </si>
  <si>
    <t>Gestión del Programa</t>
  </si>
  <si>
    <t>Producto 10: Modelo de control ex ante diseñado, incluye gestión de riesgos</t>
  </si>
  <si>
    <t>Producto 11: Estrategia de gestión integral del cambio de control interno y transformación digital, desarrollada</t>
  </si>
  <si>
    <t>3. Subcomponente 2.3 Tecnologías digitales orientadas a la transparencia y control del buen uso de los recursos públicos</t>
  </si>
  <si>
    <t xml:space="preserve">Consultoría para la elaboración de TdR para la transformación de los procesos misionales </t>
  </si>
  <si>
    <t>% avance</t>
  </si>
  <si>
    <t>% pendiente</t>
  </si>
  <si>
    <t>Lista Corta</t>
  </si>
  <si>
    <t>2.3.1.1.7</t>
  </si>
  <si>
    <t>Sistema de información para la gestión integral de riesgos en los procesos de control interno, diseñado e implementado</t>
  </si>
  <si>
    <t>Producto 9: Nuevo Modelo de Gestión de la CGRD Diseñado</t>
  </si>
  <si>
    <t>Producto 10: Modelo de Control ex ante Diseñado, incluye Gestión de Riesgos</t>
  </si>
  <si>
    <t>Consultoría de coordinador para consolidación e integración de los trabajos de levantamiento de información e identificación de brechas</t>
  </si>
  <si>
    <t>Ejecutada</t>
  </si>
  <si>
    <t xml:space="preserve">Consultoría para el diseño del nuevo modelo de gestión de la CGR </t>
  </si>
  <si>
    <t xml:space="preserve">Plan de Continuidad de Negocios (BCP-Bussines Continuity Plan), diseñado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</si>
</sst>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%"/>
    <numFmt numFmtId="167" formatCode="#,##0.0_ ;\-#,##0.0\ "/>
    <numFmt numFmtId="168" formatCode="#,##0_ ;\-#,##0\ "/>
  </numFmts>
  <fonts count="3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26"/>
      <color theme="0"/>
      <name val="Century Gothic"/>
      <family val="2"/>
    </font>
    <font>
      <b/>
      <sz val="10"/>
      <color theme="0"/>
      <name val="Century Gothic"/>
      <family val="2"/>
    </font>
    <font>
      <sz val="12"/>
      <color theme="1"/>
      <name val="Century Gothic"/>
      <family val="2"/>
    </font>
    <font>
      <b/>
      <sz val="14"/>
      <color theme="0"/>
      <name val="Century Gothic"/>
      <family val="2"/>
    </font>
    <font>
      <b/>
      <sz val="16"/>
      <color theme="0"/>
      <name val="Century Gothic"/>
      <family val="2"/>
    </font>
    <font>
      <sz val="16"/>
      <color theme="1"/>
      <name val="Century Gothic"/>
      <family val="2"/>
    </font>
    <font>
      <sz val="16"/>
      <color theme="0"/>
      <name val="Century Gothic"/>
      <family val="2"/>
    </font>
    <font>
      <sz val="10"/>
      <color theme="1"/>
      <name val="Calibri"/>
      <family val="2"/>
    </font>
    <font>
      <b/>
      <sz val="26"/>
      <color rgb="FF0070C0"/>
      <name val="Century Gothic"/>
      <family val="2"/>
    </font>
    <font>
      <sz val="14"/>
      <color theme="0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8"/>
      <color theme="1"/>
      <name val="Century Gothic"/>
      <family val="2"/>
    </font>
    <font>
      <sz val="10"/>
      <color theme="0"/>
      <name val="Century Gothic"/>
      <family val="2"/>
    </font>
    <font>
      <sz val="10"/>
      <name val="Century Gothic"/>
      <family val="2"/>
    </font>
    <font>
      <b/>
      <sz val="20"/>
      <color theme="0"/>
      <name val="Century Gothic"/>
      <family val="2"/>
    </font>
    <font>
      <sz val="10"/>
      <color rgb="FF363636"/>
      <name val="Candara"/>
      <family val="2"/>
    </font>
    <font>
      <sz val="10"/>
      <color theme="1"/>
      <name val="Candara"/>
      <family val="2"/>
    </font>
    <font>
      <b/>
      <sz val="18"/>
      <color theme="1"/>
      <name val="Candara"/>
      <family val="2"/>
    </font>
    <font>
      <b/>
      <sz val="10"/>
      <color rgb="FF363636"/>
      <name val="Arial"/>
      <family val="2"/>
    </font>
    <font>
      <sz val="10"/>
      <name val="Candara"/>
      <family val="2"/>
    </font>
    <font>
      <sz val="10"/>
      <color theme="1"/>
      <name val="Candara"/>
      <family val="2"/>
    </font>
    <font>
      <sz val="10"/>
      <color rgb="FF0070C0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FE3E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99">
    <xf numFmtId="0" fontId="0" fillId="0" borderId="0" xfId="0"/>
    <xf numFmtId="0" fontId="8" fillId="0" borderId="0" xfId="0" applyFont="1" applyAlignment="1">
      <alignment wrapText="1"/>
    </xf>
    <xf numFmtId="0" fontId="8" fillId="2" borderId="0" xfId="0" applyFont="1" applyFill="1" applyAlignment="1">
      <alignment wrapText="1"/>
    </xf>
    <xf numFmtId="0" fontId="11" fillId="3" borderId="2" xfId="0" applyFont="1" applyFill="1" applyBorder="1" applyAlignment="1">
      <alignment horizontal="left" vertical="center" wrapText="1" inden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/>
    <xf numFmtId="0" fontId="12" fillId="0" borderId="0" xfId="0" applyFont="1"/>
    <xf numFmtId="0" fontId="8" fillId="0" borderId="0" xfId="0" applyFont="1"/>
    <xf numFmtId="0" fontId="9" fillId="2" borderId="0" xfId="0" applyFont="1" applyFill="1" applyAlignment="1">
      <alignment vertical="center" wrapText="1"/>
    </xf>
    <xf numFmtId="49" fontId="9" fillId="2" borderId="0" xfId="0" applyNumberFormat="1" applyFont="1" applyFill="1" applyAlignment="1">
      <alignment vertical="center"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15" fillId="0" borderId="0" xfId="0" applyFont="1" applyAlignment="1">
      <alignment horizontal="center" vertical="center" wrapText="1"/>
    </xf>
    <xf numFmtId="0" fontId="17" fillId="2" borderId="0" xfId="0" applyFont="1" applyFill="1" applyAlignment="1">
      <alignment wrapText="1"/>
    </xf>
    <xf numFmtId="0" fontId="9" fillId="0" borderId="0" xfId="0" applyFont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4" fontId="9" fillId="2" borderId="11" xfId="0" applyNumberFormat="1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165" fontId="18" fillId="2" borderId="9" xfId="0" applyNumberFormat="1" applyFont="1" applyFill="1" applyBorder="1" applyAlignment="1">
      <alignment horizontal="center" vertical="center" wrapText="1"/>
    </xf>
    <xf numFmtId="167" fontId="18" fillId="2" borderId="9" xfId="14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/>
    </xf>
    <xf numFmtId="2" fontId="23" fillId="6" borderId="1" xfId="0" applyNumberFormat="1" applyFont="1" applyFill="1" applyBorder="1" applyAlignment="1">
      <alignment horizontal="center" vertical="center" wrapText="1"/>
    </xf>
    <xf numFmtId="2" fontId="23" fillId="6" borderId="1" xfId="0" applyNumberFormat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2" fontId="25" fillId="6" borderId="1" xfId="0" applyNumberFormat="1" applyFont="1" applyFill="1" applyBorder="1" applyAlignment="1">
      <alignment horizontal="center" vertical="center" wrapText="1"/>
    </xf>
    <xf numFmtId="2" fontId="25" fillId="6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wrapText="1"/>
    </xf>
    <xf numFmtId="0" fontId="8" fillId="2" borderId="20" xfId="0" applyFont="1" applyFill="1" applyBorder="1" applyAlignment="1">
      <alignment wrapText="1"/>
    </xf>
    <xf numFmtId="0" fontId="11" fillId="3" borderId="21" xfId="0" applyFont="1" applyFill="1" applyBorder="1" applyAlignment="1">
      <alignment horizontal="left" vertical="center" wrapText="1" indent="1"/>
    </xf>
    <xf numFmtId="0" fontId="12" fillId="2" borderId="0" xfId="0" applyFont="1" applyFill="1"/>
    <xf numFmtId="0" fontId="28" fillId="2" borderId="24" xfId="0" applyFont="1" applyFill="1" applyBorder="1" applyAlignment="1">
      <alignment horizontal="left" vertical="center" wrapText="1"/>
    </xf>
    <xf numFmtId="0" fontId="29" fillId="2" borderId="22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9" fontId="29" fillId="2" borderId="1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0" fontId="29" fillId="2" borderId="16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center" vertical="center"/>
    </xf>
    <xf numFmtId="0" fontId="29" fillId="2" borderId="16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31" fillId="5" borderId="23" xfId="0" applyFont="1" applyFill="1" applyBorder="1" applyAlignment="1">
      <alignment horizontal="center" vertical="center" wrapText="1"/>
    </xf>
    <xf numFmtId="14" fontId="29" fillId="2" borderId="1" xfId="0" applyNumberFormat="1" applyFont="1" applyFill="1" applyBorder="1" applyAlignment="1">
      <alignment horizontal="center" vertical="center" wrapText="1"/>
    </xf>
    <xf numFmtId="165" fontId="32" fillId="2" borderId="16" xfId="0" applyNumberFormat="1" applyFont="1" applyFill="1" applyBorder="1" applyAlignment="1">
      <alignment horizontal="left" vertical="center" wrapText="1" indent="1"/>
    </xf>
    <xf numFmtId="9" fontId="33" fillId="2" borderId="1" xfId="0" applyNumberFormat="1" applyFont="1" applyFill="1" applyBorder="1" applyAlignment="1">
      <alignment horizontal="center" vertical="center" wrapText="1"/>
    </xf>
    <xf numFmtId="17" fontId="33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left" vertical="center" wrapText="1"/>
    </xf>
    <xf numFmtId="165" fontId="32" fillId="2" borderId="1" xfId="0" applyNumberFormat="1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14" fillId="4" borderId="0" xfId="13" applyFont="1" applyFill="1" applyAlignment="1">
      <alignment horizontal="center" vertical="center"/>
    </xf>
    <xf numFmtId="0" fontId="14" fillId="4" borderId="0" xfId="13" applyFont="1" applyFill="1" applyAlignment="1"/>
    <xf numFmtId="0" fontId="13" fillId="3" borderId="0" xfId="0" applyFont="1" applyFill="1" applyAlignment="1">
      <alignment horizontal="center" vertical="center" wrapText="1"/>
    </xf>
    <xf numFmtId="165" fontId="18" fillId="2" borderId="12" xfId="0" applyNumberFormat="1" applyFont="1" applyFill="1" applyBorder="1" applyAlignment="1">
      <alignment horizontal="center" vertical="center" wrapText="1"/>
    </xf>
    <xf numFmtId="165" fontId="18" fillId="2" borderId="13" xfId="0" applyNumberFormat="1" applyFont="1" applyFill="1" applyBorder="1" applyAlignment="1">
      <alignment horizontal="center" vertical="center" wrapText="1"/>
    </xf>
    <xf numFmtId="165" fontId="18" fillId="2" borderId="19" xfId="0" applyNumberFormat="1" applyFont="1" applyFill="1" applyBorder="1" applyAlignment="1">
      <alignment horizontal="center" vertical="center" wrapText="1"/>
    </xf>
    <xf numFmtId="165" fontId="18" fillId="2" borderId="20" xfId="0" applyNumberFormat="1" applyFont="1" applyFill="1" applyBorder="1" applyAlignment="1">
      <alignment horizontal="center" vertical="center" wrapText="1"/>
    </xf>
    <xf numFmtId="165" fontId="18" fillId="2" borderId="14" xfId="0" applyNumberFormat="1" applyFont="1" applyFill="1" applyBorder="1" applyAlignment="1">
      <alignment horizontal="center" vertical="center" wrapText="1"/>
    </xf>
    <xf numFmtId="165" fontId="18" fillId="2" borderId="15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4" fillId="0" borderId="18" xfId="0" applyFont="1" applyBorder="1" applyAlignment="1">
      <alignment horizontal="center" wrapText="1"/>
    </xf>
    <xf numFmtId="2" fontId="25" fillId="6" borderId="1" xfId="0" applyNumberFormat="1" applyFont="1" applyFill="1" applyBorder="1" applyAlignment="1">
      <alignment horizontal="left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 wrapText="1"/>
    </xf>
    <xf numFmtId="168" fontId="18" fillId="2" borderId="12" xfId="14" applyNumberFormat="1" applyFont="1" applyFill="1" applyBorder="1" applyAlignment="1">
      <alignment horizontal="center" vertical="center" wrapText="1"/>
    </xf>
    <xf numFmtId="168" fontId="18" fillId="2" borderId="13" xfId="14" applyNumberFormat="1" applyFont="1" applyFill="1" applyBorder="1" applyAlignment="1">
      <alignment horizontal="center" vertical="center" wrapText="1"/>
    </xf>
    <xf numFmtId="168" fontId="18" fillId="2" borderId="19" xfId="14" applyNumberFormat="1" applyFont="1" applyFill="1" applyBorder="1" applyAlignment="1">
      <alignment horizontal="center" vertical="center" wrapText="1"/>
    </xf>
    <xf numFmtId="168" fontId="18" fillId="2" borderId="20" xfId="14" applyNumberFormat="1" applyFont="1" applyFill="1" applyBorder="1" applyAlignment="1">
      <alignment horizontal="center" vertical="center" wrapText="1"/>
    </xf>
    <xf numFmtId="168" fontId="18" fillId="2" borderId="14" xfId="14" applyNumberFormat="1" applyFont="1" applyFill="1" applyBorder="1" applyAlignment="1">
      <alignment horizontal="center" vertical="center" wrapText="1"/>
    </xf>
    <xf numFmtId="168" fontId="18" fillId="2" borderId="15" xfId="14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/>
    </xf>
    <xf numFmtId="0" fontId="14" fillId="4" borderId="0" xfId="13" applyFont="1" applyFill="1" applyBorder="1" applyAlignment="1">
      <alignment horizontal="center" vertical="center"/>
    </xf>
    <xf numFmtId="0" fontId="14" fillId="4" borderId="0" xfId="13" applyFont="1" applyFill="1" applyBorder="1" applyAlignment="1"/>
    <xf numFmtId="0" fontId="9" fillId="2" borderId="0" xfId="0" applyFont="1" applyFill="1" applyAlignment="1">
      <alignment horizontal="left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4" fillId="4" borderId="9" xfId="13" applyFont="1" applyFill="1" applyBorder="1" applyAlignment="1">
      <alignment horizontal="center" vertical="center"/>
    </xf>
    <xf numFmtId="0" fontId="14" fillId="4" borderId="9" xfId="13" applyFont="1" applyFill="1" applyBorder="1" applyAlignment="1"/>
  </cellXfs>
  <cellStyles count="15">
    <cellStyle name="Hipervínculo" xfId="1" builtinId="8" hidden="1"/>
    <cellStyle name="Hipervínculo" xfId="3" builtinId="8" hidden="1"/>
    <cellStyle name="Hipervínculo" xfId="13" builtinId="8"/>
    <cellStyle name="Hipervínculo visitado" xfId="2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Millares" xfId="14" builtinId="3"/>
    <cellStyle name="Normal" xfId="0" builtinId="0"/>
    <cellStyle name="Normal 2" xfId="12" xr:uid="{00000000-0005-0000-0000-00000E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ndara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ndara"/>
        <family val="2"/>
        <scheme val="none"/>
      </font>
      <numFmt numFmtId="165" formatCode="0.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numFmt numFmtId="13" formatCode="0%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Candara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363636"/>
        <name val="Candar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0.0%"/>
    </dxf>
    <dxf>
      <numFmt numFmtId="165" formatCode="0.0%"/>
    </dxf>
  </dxfs>
  <tableStyles count="0" defaultTableStyle="TableStyleMedium9" defaultPivotStyle="PivotStyleMedium4"/>
  <colors>
    <mruColors>
      <color rgb="FFFF5050"/>
      <color rgb="FF00BD32"/>
      <color rgb="FFFFE70E"/>
      <color rgb="FFFFF9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Estatus de la ejecucíon de tareas</a:t>
            </a:r>
          </a:p>
        </c:rich>
      </c:tx>
      <c:layout>
        <c:manualLayout>
          <c:xMode val="edge"/>
          <c:yMode val="edge"/>
          <c:x val="0.17276224196279413"/>
          <c:y val="1.851613094806277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836948192128881"/>
          <c:y val="0.13949156944695559"/>
          <c:w val="0.3988320487741342"/>
          <c:h val="0.8597897370416214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</c:spPr>
            <c:extLst>
              <c:ext xmlns:c16="http://schemas.microsoft.com/office/drawing/2014/chart" uri="{C3380CC4-5D6E-409C-BE32-E72D297353CC}">
                <c16:uniqueId val="{00000001-865B-43F1-AECA-A1B2E796C50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865B-43F1-AECA-A1B2E796C508}"/>
              </c:ext>
            </c:extLst>
          </c:dPt>
          <c:dPt>
            <c:idx val="2"/>
            <c:bubble3D val="0"/>
            <c:spPr>
              <a:solidFill>
                <a:srgbClr val="FFE70E"/>
              </a:solidFill>
            </c:spPr>
            <c:extLst>
              <c:ext xmlns:c16="http://schemas.microsoft.com/office/drawing/2014/chart" uri="{C3380CC4-5D6E-409C-BE32-E72D297353CC}">
                <c16:uniqueId val="{00000005-865B-43F1-AECA-A1B2E796C508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865B-43F1-AECA-A1B2E796C508}"/>
              </c:ext>
            </c:extLst>
          </c:dPt>
          <c:dLbls>
            <c:dLbl>
              <c:idx val="0"/>
              <c:layout>
                <c:manualLayout>
                  <c:x val="-0.15369181501620274"/>
                  <c:y val="-4.9963377596896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32922668010467"/>
                      <c:h val="0.19817470265366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65B-43F1-AECA-A1B2E796C508}"/>
                </c:ext>
              </c:extLst>
            </c:dLbl>
            <c:dLbl>
              <c:idx val="1"/>
              <c:layout>
                <c:manualLayout>
                  <c:x val="-0.10588806359338929"/>
                  <c:y val="2.40089111022157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6887318718487"/>
                      <c:h val="0.189464524172673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65B-43F1-AECA-A1B2E796C508}"/>
                </c:ext>
              </c:extLst>
            </c:dLbl>
            <c:dLbl>
              <c:idx val="2"/>
              <c:layout>
                <c:manualLayout>
                  <c:x val="-0.11511168876956576"/>
                  <c:y val="4.8856552474859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7802694179634"/>
                      <c:h val="0.189464524172673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65B-43F1-AECA-A1B2E796C508}"/>
                </c:ext>
              </c:extLst>
            </c:dLbl>
            <c:dLbl>
              <c:idx val="3"/>
              <c:layout>
                <c:manualLayout>
                  <c:x val="0.14388693941479233"/>
                  <c:y val="2.23341825441658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38714484467698"/>
                      <c:h val="0.189464524172673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65B-43F1-AECA-A1B2E796C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D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Tecnica!#REF!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Tecnica!#REF!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865B-43F1-AECA-A1B2E796C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2"/>
      </c:pieChart>
    </c:plotArea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s-DO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ES" sz="1400" b="1">
                <a:solidFill>
                  <a:sysClr val="windowText" lastClr="000000"/>
                </a:solidFill>
              </a:rPr>
              <a:t>Ejecución de actividades según Subcomponente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46637238509984513"/>
          <c:y val="0.1566929025229003"/>
          <c:w val="0.50170039164899638"/>
          <c:h val="0.6251332517758513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8F-4FAC-BC9E-A6083A2E29D3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8F-4FAC-BC9E-A6083A2E2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2937567"/>
        <c:axId val="522938815"/>
      </c:barChart>
      <c:catAx>
        <c:axId val="52293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DO"/>
          </a:p>
        </c:txPr>
        <c:crossAx val="522938815"/>
        <c:crosses val="autoZero"/>
        <c:auto val="1"/>
        <c:lblAlgn val="ctr"/>
        <c:lblOffset val="100"/>
        <c:noMultiLvlLbl val="0"/>
      </c:catAx>
      <c:valAx>
        <c:axId val="52293881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DO"/>
          </a:p>
        </c:txPr>
        <c:crossAx val="52293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Ejecución de actividades según Productos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47006302700231017"/>
          <c:y val="7.7812590910762841E-2"/>
          <c:w val="0.47290086299560824"/>
          <c:h val="0.8457791185319514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AE-47C2-9399-4AEF66D300BE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AE-47C2-9399-4AEF66D30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2930495"/>
        <c:axId val="522940479"/>
      </c:barChart>
      <c:catAx>
        <c:axId val="5229304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DO"/>
          </a:p>
        </c:txPr>
        <c:crossAx val="522940479"/>
        <c:crosses val="autoZero"/>
        <c:auto val="1"/>
        <c:lblAlgn val="ctr"/>
        <c:lblOffset val="100"/>
        <c:noMultiLvlLbl val="0"/>
      </c:catAx>
      <c:valAx>
        <c:axId val="522940479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22930495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12237961158397"/>
          <c:y val="0.93660300883644787"/>
          <c:w val="0.50852291739859246"/>
          <c:h val="5.32520020712766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ES" sz="1800" b="1"/>
              <a:t>Ejecución</a:t>
            </a:r>
            <a:r>
              <a:rPr lang="es-ES" sz="1800" b="1" baseline="0"/>
              <a:t> Financiera Vs. Valor pendiente del Proyecto (US$)</a:t>
            </a:r>
          </a:p>
          <a:p>
            <a:pPr>
              <a:defRPr sz="1800" b="1"/>
            </a:pPr>
            <a:endParaRPr lang="es-ES" sz="1800" b="1" baseline="0"/>
          </a:p>
          <a:p>
            <a:pPr>
              <a:defRPr sz="1800" b="1"/>
            </a:pPr>
            <a:r>
              <a:rPr lang="es-ES" sz="1800" b="1" baseline="0"/>
              <a:t>Presupuesto total (US$) = </a:t>
            </a:r>
            <a:endParaRPr lang="es-E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624135938962926E-2"/>
          <c:y val="0.37536313609439081"/>
          <c:w val="0.93675172812207419"/>
          <c:h val="0.4285040950429088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0293949992522063E-2"/>
                  <c:y val="-9.38064756993868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6E-417F-891B-8611F6B466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6E-417F-891B-8611F6B466ED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26161535725448171"/>
                  <c:y val="2.1298203554857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923784006317025"/>
                      <c:h val="0.293892343516423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16E-417F-891B-8611F6B466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6E-417F-891B-8611F6B46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90840671"/>
        <c:axId val="590824031"/>
      </c:barChart>
      <c:catAx>
        <c:axId val="59084067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90824031"/>
        <c:crosses val="autoZero"/>
        <c:auto val="1"/>
        <c:lblAlgn val="ctr"/>
        <c:lblOffset val="100"/>
        <c:noMultiLvlLbl val="0"/>
      </c:catAx>
      <c:valAx>
        <c:axId val="590824031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90840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Century Gothic" panose="020B0502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2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24493</xdr:colOff>
      <xdr:row>0</xdr:row>
      <xdr:rowOff>38100</xdr:rowOff>
    </xdr:from>
    <xdr:to>
      <xdr:col>3</xdr:col>
      <xdr:colOff>1604326</xdr:colOff>
      <xdr:row>5</xdr:row>
      <xdr:rowOff>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32" t="25833" r="17909" b="23750"/>
        <a:stretch/>
      </xdr:blipFill>
      <xdr:spPr>
        <a:xfrm>
          <a:off x="4398373" y="38100"/>
          <a:ext cx="1604326" cy="1326705"/>
        </a:xfrm>
        <a:prstGeom prst="rect">
          <a:avLst/>
        </a:prstGeom>
      </xdr:spPr>
    </xdr:pic>
    <xdr:clientData/>
  </xdr:twoCellAnchor>
  <xdr:twoCellAnchor editAs="oneCell">
    <xdr:from>
      <xdr:col>7</xdr:col>
      <xdr:colOff>188661</xdr:colOff>
      <xdr:row>1</xdr:row>
      <xdr:rowOff>52134</xdr:rowOff>
    </xdr:from>
    <xdr:to>
      <xdr:col>8</xdr:col>
      <xdr:colOff>949787</xdr:colOff>
      <xdr:row>4</xdr:row>
      <xdr:rowOff>22839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43" t="27632" r="27803" b="27569"/>
        <a:stretch/>
      </xdr:blipFill>
      <xdr:spPr bwMode="auto">
        <a:xfrm>
          <a:off x="15657261" y="227394"/>
          <a:ext cx="1873646" cy="862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2172789</xdr:colOff>
      <xdr:row>1</xdr:row>
      <xdr:rowOff>181099</xdr:rowOff>
    </xdr:from>
    <xdr:to>
      <xdr:col>3</xdr:col>
      <xdr:colOff>4834456</xdr:colOff>
      <xdr:row>4</xdr:row>
      <xdr:rowOff>129100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86109" y="356359"/>
          <a:ext cx="2661667" cy="8395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8942</xdr:colOff>
      <xdr:row>29</xdr:row>
      <xdr:rowOff>38100</xdr:rowOff>
    </xdr:from>
    <xdr:to>
      <xdr:col>4</xdr:col>
      <xdr:colOff>571499</xdr:colOff>
      <xdr:row>47</xdr:row>
      <xdr:rowOff>0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28015</xdr:colOff>
      <xdr:row>1</xdr:row>
      <xdr:rowOff>42021</xdr:rowOff>
    </xdr:from>
    <xdr:to>
      <xdr:col>1</xdr:col>
      <xdr:colOff>1484780</xdr:colOff>
      <xdr:row>2</xdr:row>
      <xdr:rowOff>429264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32" t="25833" r="17909" b="23750"/>
        <a:stretch/>
      </xdr:blipFill>
      <xdr:spPr>
        <a:xfrm>
          <a:off x="285190" y="99171"/>
          <a:ext cx="1456765" cy="1187343"/>
        </a:xfrm>
        <a:prstGeom prst="rect">
          <a:avLst/>
        </a:prstGeom>
      </xdr:spPr>
    </xdr:pic>
    <xdr:clientData/>
  </xdr:twoCellAnchor>
  <xdr:twoCellAnchor editAs="oneCell">
    <xdr:from>
      <xdr:col>5</xdr:col>
      <xdr:colOff>924485</xdr:colOff>
      <xdr:row>1</xdr:row>
      <xdr:rowOff>210109</xdr:rowOff>
    </xdr:from>
    <xdr:to>
      <xdr:col>6</xdr:col>
      <xdr:colOff>1272997</xdr:colOff>
      <xdr:row>2</xdr:row>
      <xdr:rowOff>294152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43" t="27632" r="27803" b="27569"/>
        <a:stretch/>
      </xdr:blipFill>
      <xdr:spPr bwMode="auto">
        <a:xfrm>
          <a:off x="8125385" y="267259"/>
          <a:ext cx="1901087" cy="884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882464</xdr:colOff>
      <xdr:row>1</xdr:row>
      <xdr:rowOff>126063</xdr:rowOff>
    </xdr:from>
    <xdr:to>
      <xdr:col>4</xdr:col>
      <xdr:colOff>798421</xdr:colOff>
      <xdr:row>2</xdr:row>
      <xdr:rowOff>373097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92314" y="183213"/>
          <a:ext cx="3297332" cy="1047134"/>
        </a:xfrm>
        <a:prstGeom prst="rect">
          <a:avLst/>
        </a:prstGeom>
      </xdr:spPr>
    </xdr:pic>
    <xdr:clientData/>
  </xdr:twoCellAnchor>
  <xdr:twoCellAnchor editAs="oneCell">
    <xdr:from>
      <xdr:col>9</xdr:col>
      <xdr:colOff>840443</xdr:colOff>
      <xdr:row>1</xdr:row>
      <xdr:rowOff>168089</xdr:rowOff>
    </xdr:from>
    <xdr:to>
      <xdr:col>11</xdr:col>
      <xdr:colOff>703420</xdr:colOff>
      <xdr:row>2</xdr:row>
      <xdr:rowOff>255822</xdr:rowOff>
    </xdr:to>
    <xdr:pic>
      <xdr:nvPicPr>
        <xdr:cNvPr id="6" name="Picture 10" descr="Ministerio de Hacienda - República Dominicana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8643" y="225239"/>
          <a:ext cx="2148977" cy="887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</xdr:colOff>
      <xdr:row>12</xdr:row>
      <xdr:rowOff>84045</xdr:rowOff>
    </xdr:from>
    <xdr:to>
      <xdr:col>4</xdr:col>
      <xdr:colOff>588309</xdr:colOff>
      <xdr:row>28</xdr:row>
      <xdr:rowOff>98052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717827</xdr:colOff>
      <xdr:row>12</xdr:row>
      <xdr:rowOff>98254</xdr:rowOff>
    </xdr:from>
    <xdr:to>
      <xdr:col>11</xdr:col>
      <xdr:colOff>1007717</xdr:colOff>
      <xdr:row>46</xdr:row>
      <xdr:rowOff>165653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252131</xdr:colOff>
      <xdr:row>88</xdr:row>
      <xdr:rowOff>28015</xdr:rowOff>
    </xdr:from>
    <xdr:to>
      <xdr:col>9</xdr:col>
      <xdr:colOff>1161268</xdr:colOff>
      <xdr:row>93</xdr:row>
      <xdr:rowOff>389964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13047</xdr:colOff>
      <xdr:row>95</xdr:row>
      <xdr:rowOff>52190</xdr:rowOff>
    </xdr:from>
    <xdr:to>
      <xdr:col>3</xdr:col>
      <xdr:colOff>342900</xdr:colOff>
      <xdr:row>111</xdr:row>
      <xdr:rowOff>156575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270222" y="22369265"/>
          <a:ext cx="4082703" cy="2847585"/>
        </a:xfrm>
        <a:prstGeom prst="rect">
          <a:avLst/>
        </a:prstGeom>
        <a:solidFill>
          <a:srgbClr val="00206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200">
              <a:latin typeface="Century Gothic" panose="020B0502020202020204" pitchFamily="34" charset="0"/>
            </a:rPr>
            <a:t>Entre</a:t>
          </a:r>
          <a:r>
            <a:rPr lang="es-ES" sz="1200" baseline="0">
              <a:latin typeface="Century Gothic" panose="020B0502020202020204" pitchFamily="34" charset="0"/>
            </a:rPr>
            <a:t> los logros alcanzados por la Unidad Ejecutora del  Proyecto (UEP CGR-BID), se encuentran: </a:t>
          </a:r>
        </a:p>
        <a:p>
          <a:pPr algn="l"/>
          <a:endParaRPr lang="es-ES" sz="1200" baseline="0">
            <a:latin typeface="Century Gothic" panose="020B0502020202020204" pitchFamily="34" charset="0"/>
          </a:endParaRPr>
        </a:p>
        <a:p>
          <a:pPr lvl="1" algn="l"/>
          <a:r>
            <a:rPr lang="es-ES" sz="1200" baseline="0">
              <a:latin typeface="Century Gothic" panose="020B0502020202020204" pitchFamily="34" charset="0"/>
            </a:rPr>
            <a:t>1. Haber logrado la elegibilidad del Programa por parte del Banco Interamericano de Desarrollo (BID) en fecha 6 de septiembre de 2023. </a:t>
          </a:r>
        </a:p>
        <a:p>
          <a:pPr algn="l"/>
          <a:endParaRPr lang="es-ES" sz="1200" baseline="0">
            <a:latin typeface="Century Gothic" panose="020B0502020202020204" pitchFamily="34" charset="0"/>
          </a:endParaRPr>
        </a:p>
        <a:p>
          <a:pPr lvl="1" algn="l"/>
          <a:r>
            <a:rPr lang="es-ES" sz="1200" baseline="0">
              <a:latin typeface="Century Gothic" panose="020B0502020202020204" pitchFamily="34" charset="0"/>
            </a:rPr>
            <a:t>2. Puesta en operación la UEP en tiempo récord, con la contratación del equipo principal: Coordinador General (agosto 2023) y los especialistas de Adquisición (</a:t>
          </a:r>
          <a:r>
            <a:rPr lang="es-ES" sz="1200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agosto 2023</a:t>
          </a:r>
          <a:r>
            <a:rPr lang="es-ES" sz="1200" baseline="0">
              <a:latin typeface="Century Gothic" panose="020B0502020202020204" pitchFamily="34" charset="0"/>
            </a:rPr>
            <a:t>), Financiero (</a:t>
          </a:r>
          <a:r>
            <a:rPr lang="es-ES" sz="1200" baseline="0">
              <a:solidFill>
                <a:schemeClr val="lt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agosto 2023</a:t>
          </a:r>
          <a:r>
            <a:rPr lang="es-ES" sz="1200" baseline="0">
              <a:latin typeface="Century Gothic" panose="020B0502020202020204" pitchFamily="34" charset="0"/>
            </a:rPr>
            <a:t>), así como el Especialista de Planificación y Monitoreo (Noviembre de 2023).</a:t>
          </a:r>
        </a:p>
        <a:p>
          <a:pPr lvl="1" algn="l"/>
          <a:endParaRPr lang="es-ES" sz="1200" baseline="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3</xdr:col>
      <xdr:colOff>480963</xdr:colOff>
      <xdr:row>95</xdr:row>
      <xdr:rowOff>58995</xdr:rowOff>
    </xdr:from>
    <xdr:to>
      <xdr:col>5</xdr:col>
      <xdr:colOff>228601</xdr:colOff>
      <xdr:row>111</xdr:row>
      <xdr:rowOff>152401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4490988" y="22376070"/>
          <a:ext cx="2938513" cy="2836606"/>
        </a:xfrm>
        <a:prstGeom prst="rect">
          <a:avLst/>
        </a:prstGeom>
        <a:solidFill>
          <a:srgbClr val="0070C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3. Gestionado el primer desembolso para operativizar las ejecuciones y darle autonomía al componente 2 del Programa. </a:t>
          </a:r>
        </a:p>
        <a:p>
          <a:pPr algn="l"/>
          <a:endParaRPr lang="es-ES" sz="12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algn="l"/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4. En curso se encuentra la contratación de los oficiales de Adquisiciones y Financiero. También se encuentra en proceso de evaluación uno de los tres Project Manager del componente. </a:t>
          </a:r>
        </a:p>
        <a:p>
          <a:pPr algn="l"/>
          <a:endParaRPr lang="es-ES" sz="12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5. Revisado y actualizado la Matriz de Riesgos del Componente 2 del Programa. </a:t>
          </a:r>
        </a:p>
      </xdr:txBody>
    </xdr:sp>
    <xdr:clientData/>
  </xdr:twoCellAnchor>
  <xdr:twoCellAnchor>
    <xdr:from>
      <xdr:col>5</xdr:col>
      <xdr:colOff>355601</xdr:colOff>
      <xdr:row>95</xdr:row>
      <xdr:rowOff>63500</xdr:rowOff>
    </xdr:from>
    <xdr:to>
      <xdr:col>9</xdr:col>
      <xdr:colOff>406400</xdr:colOff>
      <xdr:row>111</xdr:row>
      <xdr:rowOff>152401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556501" y="22380575"/>
          <a:ext cx="5118099" cy="2832101"/>
        </a:xfrm>
        <a:prstGeom prst="rect">
          <a:avLst/>
        </a:prstGeom>
        <a:solidFill>
          <a:srgbClr val="00206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6. Elaborado ocho (8) Términos de Referencia (TDR) internamente, con el apoyo de algunas áreas funcionales, los cuales se encuentran en la fase de revisión por el BID, correspondientes a: </a:t>
          </a:r>
        </a:p>
        <a:p>
          <a:pPr lvl="1"/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a. Contratación para preparación y certificación en Control Interno (COSO); </a:t>
          </a:r>
        </a:p>
        <a:p>
          <a:pPr lvl="1"/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b. Consultoría de Diagnóstico Legal (Producto 16);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c. Consultoría de Diagnóstico Organizacional  (Producto 16);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d. Consultoría de Diagnóstico Tecnológico (Producto 16);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e. Consultoría de Coordinador de Integración y consolidación (Producto 16);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f. Consultoría de gestión integral de riesgos (Producto 17);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g. Consultoría de Gestión del Cambio (Producto 19); 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h. Consultoría para la elaboración y actualización de las normas básicas y complementarias (Producto 22).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effectLst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effectLst/>
          </a:endParaRPr>
        </a:p>
        <a:p>
          <a:pPr lvl="1"/>
          <a:endParaRPr lang="es-ES" sz="12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lvl="1"/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 </a:t>
          </a:r>
          <a:endParaRPr lang="es-ES" sz="12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9</xdr:col>
      <xdr:colOff>546101</xdr:colOff>
      <xdr:row>95</xdr:row>
      <xdr:rowOff>63500</xdr:rowOff>
    </xdr:from>
    <xdr:to>
      <xdr:col>12</xdr:col>
      <xdr:colOff>1</xdr:colOff>
      <xdr:row>111</xdr:row>
      <xdr:rowOff>152401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2814301" y="22380575"/>
          <a:ext cx="2797175" cy="2832101"/>
        </a:xfrm>
        <a:prstGeom prst="rect">
          <a:avLst/>
        </a:prstGeom>
        <a:solidFill>
          <a:srgbClr val="0070C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7. Gestionado la reactivación del Contrato de Servicios Profesionales de Ulises Guardiola para: </a:t>
          </a:r>
        </a:p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a. Conferencia Magistral en la Semana de la Calidad e Innovación; </a:t>
          </a:r>
        </a:p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b. Revisión técnica de TDR en proceso de evaluación por el BID; </a:t>
          </a:r>
        </a:p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200" baseline="0">
            <a:solidFill>
              <a:schemeClr val="lt1"/>
            </a:solidFill>
            <a:latin typeface="Century Gothic" panose="020B0502020202020204" pitchFamily="34" charset="0"/>
            <a:ea typeface="+mn-ea"/>
            <a:cs typeface="+mn-cs"/>
          </a:endParaRPr>
        </a:p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aseline="0">
              <a:solidFill>
                <a:schemeClr val="lt1"/>
              </a:solidFill>
              <a:latin typeface="Century Gothic" panose="020B0502020202020204" pitchFamily="34" charset="0"/>
              <a:ea typeface="+mn-ea"/>
              <a:cs typeface="+mn-cs"/>
            </a:rPr>
            <a:t>c. Revisión técnica del Anteproyecto de Ley 10-07.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I79" totalsRowCount="1" headerRowDxfId="22" dataDxfId="20" headerRowBorderDxfId="21" tableBorderDxfId="19" totalsRowBorderDxfId="18">
  <autoFilter ref="A10:I78" xr:uid="{00000000-0009-0000-0100-000001000000}"/>
  <tableColumns count="9">
    <tableColumn id="1" xr3:uid="{00000000-0010-0000-0000-000001000000}" name="WBS" dataDxfId="17" totalsRowDxfId="16"/>
    <tableColumn id="2" xr3:uid="{97D94907-DA8C-4F33-9B68-8EE6748FEBF7}" name="Subcomponente" totalsRowLabel="Gestión, Auditoría y Evaluación" dataDxfId="15" totalsRowDxfId="14"/>
    <tableColumn id="3" xr3:uid="{F1FF5896-289E-4CF4-AEE5-636ED326949D}" name="Producto" dataDxfId="13" totalsRowDxfId="12"/>
    <tableColumn id="4" xr3:uid="{07884E58-401D-42F4-ACEF-E136593B7EF8}" name="Nombre de tarea" dataDxfId="11" totalsRowDxfId="10"/>
    <tableColumn id="5" xr3:uid="{44AD32C5-ABA8-493D-821F-1A78F96BD235}" name="Comienzo" dataDxfId="9" totalsRowDxfId="8"/>
    <tableColumn id="6" xr3:uid="{B26A732A-4253-413A-A171-E36289342CAE}" name="Fin" dataDxfId="7" totalsRowDxfId="6"/>
    <tableColumn id="7" xr3:uid="{3B75AEA3-2DBD-40A0-9BA7-A553BC23F1E1}" name="% avance" totalsRowFunction="custom" dataDxfId="5" totalsRowDxfId="4">
      <totalsRowFormula>AVERAGE(G11:G78)</totalsRowFormula>
    </tableColumn>
    <tableColumn id="9" xr3:uid="{8F702B76-B3E0-4A0E-8A45-9B106CB35A18}" name="% pendiente" dataDxfId="3" totalsRowDxfId="2">
      <calculatedColumnFormula>100%-Tabla1[[#This Row],[% avance]]</calculatedColumnFormula>
    </tableColumn>
    <tableColumn id="8" xr3:uid="{3D0880E2-0393-4201-863F-E34ED1B08926}" name="Estado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1"/>
  <sheetViews>
    <sheetView tabSelected="1" topLeftCell="D1" zoomScale="70" zoomScaleNormal="70" workbookViewId="0">
      <selection activeCell="O45" sqref="O45"/>
    </sheetView>
  </sheetViews>
  <sheetFormatPr baseColWidth="10" defaultColWidth="11" defaultRowHeight="13.8" outlineLevelCol="1"/>
  <cols>
    <col min="1" max="1" width="19.69921875" style="53" hidden="1" customWidth="1" outlineLevel="1"/>
    <col min="2" max="2" width="37.69921875" style="53" hidden="1" customWidth="1" outlineLevel="1"/>
    <col min="3" max="3" width="41.19921875" style="53" hidden="1" customWidth="1" outlineLevel="1"/>
    <col min="4" max="4" width="68" style="51" customWidth="1" collapsed="1"/>
    <col min="5" max="5" width="13.59765625" style="51" bestFit="1" customWidth="1"/>
    <col min="6" max="6" width="9.59765625" style="51" bestFit="1" customWidth="1"/>
    <col min="7" max="7" width="13.19921875" style="54" bestFit="1" customWidth="1"/>
    <col min="8" max="8" width="14.59765625" style="54" bestFit="1" customWidth="1"/>
    <col min="9" max="9" width="18.09765625" style="51" customWidth="1"/>
    <col min="10" max="16384" width="11" style="51"/>
  </cols>
  <sheetData>
    <row r="1" spans="1:9">
      <c r="B1" s="51"/>
      <c r="C1" s="51"/>
      <c r="G1" s="51"/>
      <c r="H1" s="51"/>
    </row>
    <row r="2" spans="1:9" ht="23.4">
      <c r="B2" s="56"/>
      <c r="C2" s="56"/>
      <c r="D2" s="56"/>
      <c r="E2" s="56"/>
      <c r="F2" s="56"/>
      <c r="G2" s="56"/>
      <c r="H2" s="56"/>
      <c r="I2" s="56"/>
    </row>
    <row r="3" spans="1:9" ht="23.4">
      <c r="B3" s="56"/>
      <c r="C3" s="56"/>
      <c r="D3" s="56"/>
      <c r="E3" s="56"/>
      <c r="F3" s="56"/>
      <c r="G3" s="56"/>
      <c r="H3" s="56"/>
      <c r="I3" s="56"/>
    </row>
    <row r="4" spans="1:9" ht="23.4">
      <c r="B4" s="56"/>
      <c r="C4" s="56"/>
      <c r="D4" s="56"/>
      <c r="E4" s="56"/>
      <c r="F4" s="56"/>
      <c r="G4" s="56"/>
      <c r="H4" s="56"/>
      <c r="I4" s="56"/>
    </row>
    <row r="5" spans="1:9" ht="23.4">
      <c r="B5" s="56"/>
      <c r="C5" s="56"/>
      <c r="D5" s="56"/>
      <c r="E5" s="56"/>
      <c r="F5" s="56"/>
      <c r="G5" s="56"/>
      <c r="H5" s="56"/>
      <c r="I5" s="56"/>
    </row>
    <row r="6" spans="1:9" ht="31.2">
      <c r="B6" s="65" t="s">
        <v>160</v>
      </c>
      <c r="C6" s="65"/>
      <c r="D6" s="65"/>
      <c r="E6" s="65"/>
      <c r="F6" s="65"/>
      <c r="G6" s="65"/>
      <c r="H6" s="65"/>
      <c r="I6" s="65"/>
    </row>
    <row r="7" spans="1:9" ht="24">
      <c r="B7" s="66" t="s">
        <v>158</v>
      </c>
      <c r="C7" s="66"/>
      <c r="D7" s="66"/>
      <c r="E7" s="66"/>
      <c r="F7" s="66"/>
      <c r="G7" s="66"/>
      <c r="H7" s="66"/>
      <c r="I7" s="66"/>
    </row>
    <row r="8" spans="1:9" ht="24">
      <c r="B8" s="67" t="s">
        <v>159</v>
      </c>
      <c r="C8" s="67"/>
      <c r="D8" s="67"/>
      <c r="E8" s="67"/>
      <c r="F8" s="67"/>
      <c r="G8" s="67"/>
      <c r="H8" s="67"/>
      <c r="I8" s="67"/>
    </row>
    <row r="9" spans="1:9" ht="23.4">
      <c r="B9" s="68" t="s">
        <v>161</v>
      </c>
      <c r="C9" s="68"/>
      <c r="D9" s="68"/>
      <c r="E9" s="68"/>
      <c r="F9" s="68"/>
      <c r="G9" s="68"/>
      <c r="H9" s="68"/>
      <c r="I9" s="68"/>
    </row>
    <row r="10" spans="1:9">
      <c r="A10" s="46" t="s">
        <v>115</v>
      </c>
      <c r="B10" s="58" t="s">
        <v>304</v>
      </c>
      <c r="C10" s="58" t="s">
        <v>305</v>
      </c>
      <c r="D10" s="58" t="s">
        <v>12</v>
      </c>
      <c r="E10" s="58" t="s">
        <v>189</v>
      </c>
      <c r="F10" s="58" t="s">
        <v>190</v>
      </c>
      <c r="G10" s="58" t="s">
        <v>316</v>
      </c>
      <c r="H10" s="58" t="s">
        <v>317</v>
      </c>
      <c r="I10" s="58" t="s">
        <v>9</v>
      </c>
    </row>
    <row r="11" spans="1:9" ht="41.4">
      <c r="A11" s="47" t="s">
        <v>116</v>
      </c>
      <c r="B11" s="57" t="s">
        <v>113</v>
      </c>
      <c r="C11" s="63" t="s">
        <v>321</v>
      </c>
      <c r="D11" s="48" t="s">
        <v>164</v>
      </c>
      <c r="E11" s="49" t="s">
        <v>193</v>
      </c>
      <c r="F11" s="49" t="s">
        <v>194</v>
      </c>
      <c r="G11" s="50">
        <v>1</v>
      </c>
      <c r="H11" s="50">
        <f>100%-Tabla1[[#This Row],[% avance]]</f>
        <v>0</v>
      </c>
      <c r="I11" s="48" t="s">
        <v>324</v>
      </c>
    </row>
    <row r="12" spans="1:9" ht="41.4">
      <c r="A12" s="47" t="s">
        <v>117</v>
      </c>
      <c r="B12" s="57" t="s">
        <v>113</v>
      </c>
      <c r="C12" s="63" t="s">
        <v>321</v>
      </c>
      <c r="D12" s="48" t="s">
        <v>163</v>
      </c>
      <c r="E12" s="49" t="s">
        <v>192</v>
      </c>
      <c r="F12" s="49" t="s">
        <v>194</v>
      </c>
      <c r="G12" s="50">
        <v>1</v>
      </c>
      <c r="H12" s="50">
        <f>100%-Tabla1[[#This Row],[% avance]]</f>
        <v>0</v>
      </c>
      <c r="I12" s="48" t="s">
        <v>324</v>
      </c>
    </row>
    <row r="13" spans="1:9" ht="41.4">
      <c r="A13" s="47" t="s">
        <v>118</v>
      </c>
      <c r="B13" s="57" t="s">
        <v>113</v>
      </c>
      <c r="C13" s="63" t="s">
        <v>321</v>
      </c>
      <c r="D13" s="48" t="s">
        <v>165</v>
      </c>
      <c r="E13" s="49" t="s">
        <v>192</v>
      </c>
      <c r="F13" s="49" t="s">
        <v>194</v>
      </c>
      <c r="G13" s="50">
        <v>1</v>
      </c>
      <c r="H13" s="50">
        <f>100%-Tabla1[[#This Row],[% avance]]</f>
        <v>0</v>
      </c>
      <c r="I13" s="48" t="s">
        <v>324</v>
      </c>
    </row>
    <row r="14" spans="1:9" ht="27.6">
      <c r="A14" s="47" t="s">
        <v>119</v>
      </c>
      <c r="B14" s="57" t="s">
        <v>113</v>
      </c>
      <c r="C14" s="63" t="s">
        <v>321</v>
      </c>
      <c r="D14" s="48" t="s">
        <v>323</v>
      </c>
      <c r="E14" s="49" t="s">
        <v>195</v>
      </c>
      <c r="F14" s="49" t="s">
        <v>196</v>
      </c>
      <c r="G14" s="50">
        <v>0.77</v>
      </c>
      <c r="H14" s="50">
        <f>100%-Tabla1[[#This Row],[% avance]]</f>
        <v>0.22999999999999998</v>
      </c>
      <c r="I14" s="48" t="s">
        <v>269</v>
      </c>
    </row>
    <row r="15" spans="1:9" ht="27.6">
      <c r="A15" s="47" t="s">
        <v>120</v>
      </c>
      <c r="B15" s="57" t="s">
        <v>113</v>
      </c>
      <c r="C15" s="63" t="s">
        <v>321</v>
      </c>
      <c r="D15" s="48" t="s">
        <v>176</v>
      </c>
      <c r="E15" s="49" t="s">
        <v>198</v>
      </c>
      <c r="F15" s="49" t="s">
        <v>197</v>
      </c>
      <c r="G15" s="50">
        <v>0</v>
      </c>
      <c r="H15" s="50">
        <f>100%-Tabla1[[#This Row],[% avance]]</f>
        <v>1</v>
      </c>
      <c r="I15" s="48" t="s">
        <v>99</v>
      </c>
    </row>
    <row r="16" spans="1:9" ht="27.6">
      <c r="A16" s="47" t="s">
        <v>121</v>
      </c>
      <c r="B16" s="57" t="s">
        <v>113</v>
      </c>
      <c r="C16" s="63" t="s">
        <v>321</v>
      </c>
      <c r="D16" s="48" t="s">
        <v>177</v>
      </c>
      <c r="E16" s="49" t="s">
        <v>199</v>
      </c>
      <c r="F16" s="49" t="s">
        <v>200</v>
      </c>
      <c r="G16" s="50">
        <v>0</v>
      </c>
      <c r="H16" s="50">
        <f>100%-Tabla1[[#This Row],[% avance]]</f>
        <v>1</v>
      </c>
      <c r="I16" s="48" t="s">
        <v>99</v>
      </c>
    </row>
    <row r="17" spans="1:9" ht="27.6">
      <c r="A17" s="47" t="s">
        <v>68</v>
      </c>
      <c r="B17" s="57" t="s">
        <v>113</v>
      </c>
      <c r="C17" s="63" t="s">
        <v>321</v>
      </c>
      <c r="D17" s="48" t="s">
        <v>325</v>
      </c>
      <c r="E17" s="49" t="s">
        <v>195</v>
      </c>
      <c r="F17" s="49" t="s">
        <v>201</v>
      </c>
      <c r="G17" s="50">
        <v>0.14000000000000001</v>
      </c>
      <c r="H17" s="50">
        <f>100%-Tabla1[[#This Row],[% avance]]</f>
        <v>0.86</v>
      </c>
      <c r="I17" s="48" t="s">
        <v>269</v>
      </c>
    </row>
    <row r="18" spans="1:9" ht="27.6">
      <c r="A18" s="47" t="s">
        <v>69</v>
      </c>
      <c r="B18" s="57" t="s">
        <v>113</v>
      </c>
      <c r="C18" s="63" t="s">
        <v>321</v>
      </c>
      <c r="D18" s="48" t="s">
        <v>162</v>
      </c>
      <c r="E18" s="49" t="s">
        <v>202</v>
      </c>
      <c r="F18" s="49" t="s">
        <v>203</v>
      </c>
      <c r="G18" s="50">
        <v>1</v>
      </c>
      <c r="H18" s="50">
        <f>100%-Tabla1[[#This Row],[% avance]]</f>
        <v>0</v>
      </c>
      <c r="I18" s="48" t="s">
        <v>324</v>
      </c>
    </row>
    <row r="19" spans="1:9" ht="27.6">
      <c r="A19" s="47" t="s">
        <v>71</v>
      </c>
      <c r="B19" s="57" t="s">
        <v>113</v>
      </c>
      <c r="C19" s="63" t="s">
        <v>321</v>
      </c>
      <c r="D19" s="48" t="s">
        <v>183</v>
      </c>
      <c r="E19" s="49" t="s">
        <v>193</v>
      </c>
      <c r="F19" s="49" t="s">
        <v>205</v>
      </c>
      <c r="G19" s="50">
        <v>0.3</v>
      </c>
      <c r="H19" s="50">
        <f>100%-Tabla1[[#This Row],[% avance]]</f>
        <v>0.7</v>
      </c>
      <c r="I19" s="48" t="s">
        <v>269</v>
      </c>
    </row>
    <row r="20" spans="1:9" ht="27.6">
      <c r="A20" s="47" t="s">
        <v>72</v>
      </c>
      <c r="B20" s="57" t="s">
        <v>113</v>
      </c>
      <c r="C20" s="63" t="s">
        <v>321</v>
      </c>
      <c r="D20" s="48" t="s">
        <v>270</v>
      </c>
      <c r="E20" s="49" t="s">
        <v>206</v>
      </c>
      <c r="F20" s="49" t="s">
        <v>196</v>
      </c>
      <c r="G20" s="50">
        <v>0.03</v>
      </c>
      <c r="H20" s="50">
        <f>100%-Tabla1[[#This Row],[% avance]]</f>
        <v>0.97</v>
      </c>
      <c r="I20" s="48" t="s">
        <v>269</v>
      </c>
    </row>
    <row r="21" spans="1:9" ht="27.6">
      <c r="A21" s="47" t="s">
        <v>73</v>
      </c>
      <c r="B21" s="57" t="s">
        <v>113</v>
      </c>
      <c r="C21" s="63" t="s">
        <v>321</v>
      </c>
      <c r="D21" s="48" t="s">
        <v>271</v>
      </c>
      <c r="E21" s="49" t="s">
        <v>207</v>
      </c>
      <c r="F21" s="49" t="s">
        <v>208</v>
      </c>
      <c r="G21" s="50">
        <v>0</v>
      </c>
      <c r="H21" s="50">
        <f>100%-Tabla1[[#This Row],[% avance]]</f>
        <v>1</v>
      </c>
      <c r="I21" s="48" t="s">
        <v>13</v>
      </c>
    </row>
    <row r="22" spans="1:9" ht="27.6">
      <c r="A22" s="47" t="s">
        <v>82</v>
      </c>
      <c r="B22" s="57" t="s">
        <v>113</v>
      </c>
      <c r="C22" s="63" t="s">
        <v>321</v>
      </c>
      <c r="D22" s="48" t="s">
        <v>272</v>
      </c>
      <c r="E22" s="49" t="s">
        <v>209</v>
      </c>
      <c r="F22" s="49" t="s">
        <v>204</v>
      </c>
      <c r="G22" s="50">
        <v>0</v>
      </c>
      <c r="H22" s="50">
        <f>100%-Tabla1[[#This Row],[% avance]]</f>
        <v>1</v>
      </c>
      <c r="I22" s="48" t="s">
        <v>13</v>
      </c>
    </row>
    <row r="23" spans="1:9" ht="41.4">
      <c r="A23" s="47" t="s">
        <v>122</v>
      </c>
      <c r="B23" s="57" t="s">
        <v>113</v>
      </c>
      <c r="C23" s="63" t="s">
        <v>321</v>
      </c>
      <c r="D23" s="48" t="s">
        <v>184</v>
      </c>
      <c r="E23" s="49" t="s">
        <v>207</v>
      </c>
      <c r="F23" s="49" t="s">
        <v>210</v>
      </c>
      <c r="G23" s="50">
        <v>0.18</v>
      </c>
      <c r="H23" s="50">
        <f>100%-Tabla1[[#This Row],[% avance]]</f>
        <v>0.82000000000000006</v>
      </c>
      <c r="I23" s="48" t="s">
        <v>269</v>
      </c>
    </row>
    <row r="24" spans="1:9" ht="27.6">
      <c r="A24" s="47" t="s">
        <v>123</v>
      </c>
      <c r="B24" s="57" t="s">
        <v>113</v>
      </c>
      <c r="C24" s="63" t="s">
        <v>321</v>
      </c>
      <c r="D24" s="48" t="s">
        <v>273</v>
      </c>
      <c r="E24" s="49" t="s">
        <v>195</v>
      </c>
      <c r="F24" s="49" t="s">
        <v>211</v>
      </c>
      <c r="G24" s="50">
        <v>0.99</v>
      </c>
      <c r="H24" s="50">
        <f>100%-Tabla1[[#This Row],[% avance]]</f>
        <v>1.0000000000000009E-2</v>
      </c>
      <c r="I24" s="48" t="s">
        <v>269</v>
      </c>
    </row>
    <row r="25" spans="1:9" ht="27.6">
      <c r="A25" s="47" t="s">
        <v>124</v>
      </c>
      <c r="B25" s="57" t="s">
        <v>113</v>
      </c>
      <c r="C25" s="63" t="s">
        <v>321</v>
      </c>
      <c r="D25" s="48" t="s">
        <v>274</v>
      </c>
      <c r="E25" s="49" t="s">
        <v>212</v>
      </c>
      <c r="F25" s="49" t="s">
        <v>213</v>
      </c>
      <c r="G25" s="50">
        <v>0.32</v>
      </c>
      <c r="H25" s="50">
        <f>100%-Tabla1[[#This Row],[% avance]]</f>
        <v>0.67999999999999994</v>
      </c>
      <c r="I25" s="48" t="s">
        <v>269</v>
      </c>
    </row>
    <row r="26" spans="1:9" ht="27.6">
      <c r="A26" s="47"/>
      <c r="B26" s="57" t="s">
        <v>113</v>
      </c>
      <c r="C26" s="57" t="s">
        <v>322</v>
      </c>
      <c r="D26" s="48" t="s">
        <v>315</v>
      </c>
      <c r="E26" s="59">
        <v>45413</v>
      </c>
      <c r="F26" s="59">
        <v>45657</v>
      </c>
      <c r="G26" s="50">
        <v>0.03</v>
      </c>
      <c r="H26" s="50">
        <f>100%-Tabla1[[#This Row],[% avance]]</f>
        <v>0.97</v>
      </c>
      <c r="I26" s="48" t="s">
        <v>269</v>
      </c>
    </row>
    <row r="27" spans="1:9" ht="27.6">
      <c r="A27" s="47"/>
      <c r="B27" s="57" t="s">
        <v>113</v>
      </c>
      <c r="C27" s="57" t="s">
        <v>312</v>
      </c>
      <c r="D27" s="48" t="s">
        <v>275</v>
      </c>
      <c r="E27" s="49" t="s">
        <v>276</v>
      </c>
      <c r="F27" s="49" t="s">
        <v>277</v>
      </c>
      <c r="G27" s="50">
        <v>0</v>
      </c>
      <c r="H27" s="50">
        <f>100%-Tabla1[[#This Row],[% avance]]</f>
        <v>1</v>
      </c>
      <c r="I27" s="48" t="s">
        <v>13</v>
      </c>
    </row>
    <row r="28" spans="1:9" ht="27.6">
      <c r="A28" s="47"/>
      <c r="B28" s="57" t="s">
        <v>113</v>
      </c>
      <c r="C28" s="57" t="s">
        <v>312</v>
      </c>
      <c r="D28" s="48" t="s">
        <v>278</v>
      </c>
      <c r="E28" s="49" t="s">
        <v>214</v>
      </c>
      <c r="F28" s="49" t="s">
        <v>242</v>
      </c>
      <c r="G28" s="50">
        <v>0</v>
      </c>
      <c r="H28" s="50">
        <f>100%-Tabla1[[#This Row],[% avance]]</f>
        <v>1</v>
      </c>
      <c r="I28" s="48" t="s">
        <v>13</v>
      </c>
    </row>
    <row r="29" spans="1:9" ht="27.6">
      <c r="A29" s="47"/>
      <c r="B29" s="57" t="s">
        <v>113</v>
      </c>
      <c r="C29" s="57" t="s">
        <v>312</v>
      </c>
      <c r="D29" s="48" t="s">
        <v>279</v>
      </c>
      <c r="E29" s="49" t="s">
        <v>276</v>
      </c>
      <c r="F29" s="49" t="s">
        <v>277</v>
      </c>
      <c r="G29" s="50">
        <v>0</v>
      </c>
      <c r="H29" s="50">
        <f>100%-Tabla1[[#This Row],[% avance]]</f>
        <v>1</v>
      </c>
      <c r="I29" s="48" t="s">
        <v>13</v>
      </c>
    </row>
    <row r="30" spans="1:9" ht="27.6">
      <c r="A30" s="47"/>
      <c r="B30" s="57" t="s">
        <v>113</v>
      </c>
      <c r="C30" s="57" t="s">
        <v>312</v>
      </c>
      <c r="D30" s="48" t="s">
        <v>280</v>
      </c>
      <c r="E30" s="49" t="s">
        <v>276</v>
      </c>
      <c r="F30" s="49" t="s">
        <v>277</v>
      </c>
      <c r="G30" s="50">
        <v>0</v>
      </c>
      <c r="H30" s="50">
        <f>100%-Tabla1[[#This Row],[% avance]]</f>
        <v>1</v>
      </c>
      <c r="I30" s="48" t="s">
        <v>13</v>
      </c>
    </row>
    <row r="31" spans="1:9" ht="27.6">
      <c r="A31" s="47"/>
      <c r="B31" s="57" t="s">
        <v>113</v>
      </c>
      <c r="C31" s="57" t="s">
        <v>312</v>
      </c>
      <c r="D31" s="48" t="s">
        <v>281</v>
      </c>
      <c r="E31" s="49" t="s">
        <v>276</v>
      </c>
      <c r="F31" s="49" t="s">
        <v>277</v>
      </c>
      <c r="G31" s="50">
        <v>0</v>
      </c>
      <c r="H31" s="50">
        <f>100%-Tabla1[[#This Row],[% avance]]</f>
        <v>1</v>
      </c>
      <c r="I31" s="48" t="s">
        <v>13</v>
      </c>
    </row>
    <row r="32" spans="1:9" ht="27.6">
      <c r="A32" s="47" t="s">
        <v>125</v>
      </c>
      <c r="B32" s="57" t="s">
        <v>113</v>
      </c>
      <c r="C32" s="57" t="s">
        <v>312</v>
      </c>
      <c r="D32" s="48" t="s">
        <v>282</v>
      </c>
      <c r="E32" s="49" t="s">
        <v>217</v>
      </c>
      <c r="F32" s="49" t="s">
        <v>218</v>
      </c>
      <c r="G32" s="50">
        <v>0</v>
      </c>
      <c r="H32" s="50">
        <f>100%-Tabla1[[#This Row],[% avance]]</f>
        <v>1</v>
      </c>
      <c r="I32" s="48" t="s">
        <v>318</v>
      </c>
    </row>
    <row r="33" spans="1:9" ht="27.6">
      <c r="A33" s="47" t="s">
        <v>126</v>
      </c>
      <c r="B33" s="57" t="s">
        <v>113</v>
      </c>
      <c r="C33" s="57" t="s">
        <v>312</v>
      </c>
      <c r="D33" s="48" t="s">
        <v>283</v>
      </c>
      <c r="E33" s="49" t="s">
        <v>217</v>
      </c>
      <c r="F33" s="49" t="s">
        <v>218</v>
      </c>
      <c r="G33" s="50">
        <v>0</v>
      </c>
      <c r="H33" s="50">
        <f>100%-Tabla1[[#This Row],[% avance]]</f>
        <v>1</v>
      </c>
      <c r="I33" s="48" t="s">
        <v>318</v>
      </c>
    </row>
    <row r="34" spans="1:9" ht="27.6">
      <c r="A34" s="47"/>
      <c r="B34" s="57" t="s">
        <v>113</v>
      </c>
      <c r="C34" s="57" t="s">
        <v>312</v>
      </c>
      <c r="D34" s="48" t="s">
        <v>178</v>
      </c>
      <c r="E34" s="49" t="s">
        <v>284</v>
      </c>
      <c r="F34" s="49" t="s">
        <v>285</v>
      </c>
      <c r="G34" s="50">
        <v>0</v>
      </c>
      <c r="H34" s="50">
        <f>100%-Tabla1[[#This Row],[% avance]]</f>
        <v>1</v>
      </c>
      <c r="I34" s="48" t="s">
        <v>149</v>
      </c>
    </row>
    <row r="35" spans="1:9" ht="27.6">
      <c r="A35" s="47"/>
      <c r="B35" s="57" t="s">
        <v>113</v>
      </c>
      <c r="C35" s="57" t="s">
        <v>312</v>
      </c>
      <c r="D35" s="48" t="s">
        <v>179</v>
      </c>
      <c r="E35" s="49" t="s">
        <v>284</v>
      </c>
      <c r="F35" s="49" t="s">
        <v>286</v>
      </c>
      <c r="G35" s="50">
        <v>0</v>
      </c>
      <c r="H35" s="50">
        <f>100%-Tabla1[[#This Row],[% avance]]</f>
        <v>1</v>
      </c>
      <c r="I35" s="48" t="s">
        <v>149</v>
      </c>
    </row>
    <row r="36" spans="1:9" ht="27.6">
      <c r="A36" s="47"/>
      <c r="B36" s="57" t="s">
        <v>113</v>
      </c>
      <c r="C36" s="57" t="s">
        <v>312</v>
      </c>
      <c r="D36" s="48" t="s">
        <v>180</v>
      </c>
      <c r="E36" s="49" t="s">
        <v>284</v>
      </c>
      <c r="F36" s="49" t="s">
        <v>285</v>
      </c>
      <c r="G36" s="50">
        <v>0</v>
      </c>
      <c r="H36" s="50">
        <f>100%-Tabla1[[#This Row],[% avance]]</f>
        <v>1</v>
      </c>
      <c r="I36" s="48" t="s">
        <v>149</v>
      </c>
    </row>
    <row r="37" spans="1:9" ht="27.6">
      <c r="A37" s="47"/>
      <c r="B37" s="57" t="s">
        <v>113</v>
      </c>
      <c r="C37" s="57" t="s">
        <v>312</v>
      </c>
      <c r="D37" s="48" t="s">
        <v>181</v>
      </c>
      <c r="E37" s="49" t="s">
        <v>284</v>
      </c>
      <c r="F37" s="49" t="s">
        <v>286</v>
      </c>
      <c r="G37" s="50">
        <v>0</v>
      </c>
      <c r="H37" s="50">
        <f>100%-Tabla1[[#This Row],[% avance]]</f>
        <v>1</v>
      </c>
      <c r="I37" s="48" t="s">
        <v>149</v>
      </c>
    </row>
    <row r="38" spans="1:9" ht="27.6">
      <c r="A38" s="47"/>
      <c r="B38" s="57" t="s">
        <v>113</v>
      </c>
      <c r="C38" s="57" t="s">
        <v>312</v>
      </c>
      <c r="D38" s="48" t="s">
        <v>182</v>
      </c>
      <c r="E38" s="49" t="s">
        <v>284</v>
      </c>
      <c r="F38" s="49" t="s">
        <v>219</v>
      </c>
      <c r="G38" s="50">
        <v>0</v>
      </c>
      <c r="H38" s="50">
        <f>100%-Tabla1[[#This Row],[% avance]]</f>
        <v>1</v>
      </c>
      <c r="I38" s="48" t="s">
        <v>149</v>
      </c>
    </row>
    <row r="39" spans="1:9" ht="41.4">
      <c r="A39" s="47" t="s">
        <v>127</v>
      </c>
      <c r="B39" s="57" t="s">
        <v>113</v>
      </c>
      <c r="C39" s="57" t="s">
        <v>313</v>
      </c>
      <c r="D39" s="48" t="s">
        <v>287</v>
      </c>
      <c r="E39" s="49" t="s">
        <v>198</v>
      </c>
      <c r="F39" s="49" t="s">
        <v>220</v>
      </c>
      <c r="G39" s="50">
        <v>0</v>
      </c>
      <c r="H39" s="50">
        <f>100%-Tabla1[[#This Row],[% avance]]</f>
        <v>1</v>
      </c>
      <c r="I39" s="48" t="s">
        <v>149</v>
      </c>
    </row>
    <row r="40" spans="1:9" ht="24" customHeight="1">
      <c r="A40" s="47" t="s">
        <v>128</v>
      </c>
      <c r="B40" s="57" t="s">
        <v>113</v>
      </c>
      <c r="C40" s="57" t="s">
        <v>313</v>
      </c>
      <c r="D40" s="48" t="s">
        <v>185</v>
      </c>
      <c r="E40" s="49" t="s">
        <v>215</v>
      </c>
      <c r="F40" s="49" t="s">
        <v>221</v>
      </c>
      <c r="G40" s="50">
        <v>0</v>
      </c>
      <c r="H40" s="50">
        <f>100%-Tabla1[[#This Row],[% avance]]</f>
        <v>1</v>
      </c>
      <c r="I40" s="48" t="s">
        <v>13</v>
      </c>
    </row>
    <row r="41" spans="1:9" ht="27.6">
      <c r="A41" s="47" t="s">
        <v>129</v>
      </c>
      <c r="B41" s="57" t="s">
        <v>114</v>
      </c>
      <c r="C41" s="57" t="s">
        <v>306</v>
      </c>
      <c r="D41" s="48" t="s">
        <v>288</v>
      </c>
      <c r="E41" s="49" t="s">
        <v>224</v>
      </c>
      <c r="F41" s="49" t="s">
        <v>225</v>
      </c>
      <c r="G41" s="50">
        <v>0.03</v>
      </c>
      <c r="H41" s="50">
        <f>100%-Tabla1[[#This Row],[% avance]]</f>
        <v>0.97</v>
      </c>
      <c r="I41" s="48" t="s">
        <v>269</v>
      </c>
    </row>
    <row r="42" spans="1:9" ht="41.4" customHeight="1">
      <c r="A42" s="47" t="s">
        <v>130</v>
      </c>
      <c r="B42" s="57" t="s">
        <v>114</v>
      </c>
      <c r="C42" s="57" t="s">
        <v>306</v>
      </c>
      <c r="D42" s="48" t="s">
        <v>186</v>
      </c>
      <c r="E42" s="49" t="s">
        <v>223</v>
      </c>
      <c r="F42" s="49" t="s">
        <v>222</v>
      </c>
      <c r="G42" s="50">
        <v>0</v>
      </c>
      <c r="H42" s="50">
        <f>100%-Tabla1[[#This Row],[% avance]]</f>
        <v>1</v>
      </c>
      <c r="I42" s="48" t="s">
        <v>13</v>
      </c>
    </row>
    <row r="43" spans="1:9" ht="27.6">
      <c r="A43" s="47" t="s">
        <v>131</v>
      </c>
      <c r="B43" s="57" t="s">
        <v>114</v>
      </c>
      <c r="C43" s="57" t="s">
        <v>306</v>
      </c>
      <c r="D43" s="48" t="s">
        <v>289</v>
      </c>
      <c r="E43" s="49" t="s">
        <v>226</v>
      </c>
      <c r="F43" s="49" t="s">
        <v>227</v>
      </c>
      <c r="G43" s="50">
        <v>0</v>
      </c>
      <c r="H43" s="50">
        <f>100%-Tabla1[[#This Row],[% avance]]</f>
        <v>1</v>
      </c>
      <c r="I43" s="48" t="s">
        <v>13</v>
      </c>
    </row>
    <row r="44" spans="1:9" ht="27.6">
      <c r="A44" s="47" t="s">
        <v>132</v>
      </c>
      <c r="B44" s="57" t="s">
        <v>114</v>
      </c>
      <c r="C44" s="57" t="s">
        <v>306</v>
      </c>
      <c r="D44" s="48" t="s">
        <v>187</v>
      </c>
      <c r="E44" s="49" t="s">
        <v>228</v>
      </c>
      <c r="F44" s="49" t="s">
        <v>220</v>
      </c>
      <c r="G44" s="50">
        <v>0</v>
      </c>
      <c r="H44" s="50">
        <f>100%-Tabla1[[#This Row],[% avance]]</f>
        <v>1</v>
      </c>
      <c r="I44" s="48" t="s">
        <v>13</v>
      </c>
    </row>
    <row r="45" spans="1:9" ht="27.6">
      <c r="A45" s="47" t="s">
        <v>133</v>
      </c>
      <c r="B45" s="57" t="s">
        <v>114</v>
      </c>
      <c r="C45" s="57" t="s">
        <v>306</v>
      </c>
      <c r="D45" s="48" t="s">
        <v>290</v>
      </c>
      <c r="E45" s="49" t="s">
        <v>229</v>
      </c>
      <c r="F45" s="49" t="s">
        <v>230</v>
      </c>
      <c r="G45" s="50">
        <v>0.17</v>
      </c>
      <c r="H45" s="50">
        <f>100%-Tabla1[[#This Row],[% avance]]</f>
        <v>0.83</v>
      </c>
      <c r="I45" s="48" t="s">
        <v>269</v>
      </c>
    </row>
    <row r="46" spans="1:9" ht="27.6">
      <c r="A46" s="47" t="s">
        <v>134</v>
      </c>
      <c r="B46" s="57" t="s">
        <v>114</v>
      </c>
      <c r="C46" s="57" t="s">
        <v>307</v>
      </c>
      <c r="D46" s="48" t="s">
        <v>291</v>
      </c>
      <c r="E46" s="49" t="s">
        <v>192</v>
      </c>
      <c r="F46" s="49" t="s">
        <v>232</v>
      </c>
      <c r="G46" s="50">
        <v>1</v>
      </c>
      <c r="H46" s="50">
        <f>100%-Tabla1[[#This Row],[% avance]]</f>
        <v>0</v>
      </c>
      <c r="I46" s="48" t="s">
        <v>324</v>
      </c>
    </row>
    <row r="47" spans="1:9" ht="27.6">
      <c r="A47" s="47" t="s">
        <v>135</v>
      </c>
      <c r="B47" s="57" t="s">
        <v>114</v>
      </c>
      <c r="C47" s="57" t="s">
        <v>307</v>
      </c>
      <c r="D47" s="48" t="s">
        <v>292</v>
      </c>
      <c r="E47" s="49" t="s">
        <v>192</v>
      </c>
      <c r="F47" s="49" t="s">
        <v>231</v>
      </c>
      <c r="G47" s="50">
        <v>0.25</v>
      </c>
      <c r="H47" s="50">
        <f>100%-Tabla1[[#This Row],[% avance]]</f>
        <v>0.75</v>
      </c>
      <c r="I47" s="48" t="s">
        <v>269</v>
      </c>
    </row>
    <row r="48" spans="1:9" ht="27.6">
      <c r="A48" s="47" t="s">
        <v>136</v>
      </c>
      <c r="B48" s="57" t="s">
        <v>114</v>
      </c>
      <c r="C48" s="57" t="s">
        <v>307</v>
      </c>
      <c r="D48" s="48" t="s">
        <v>293</v>
      </c>
      <c r="E48" s="49" t="s">
        <v>233</v>
      </c>
      <c r="F48" s="49" t="s">
        <v>231</v>
      </c>
      <c r="G48" s="50">
        <v>0</v>
      </c>
      <c r="H48" s="50">
        <f>100%-Tabla1[[#This Row],[% avance]]</f>
        <v>1</v>
      </c>
      <c r="I48" s="48" t="s">
        <v>99</v>
      </c>
    </row>
    <row r="49" spans="1:9" ht="27.6">
      <c r="A49" s="47" t="s">
        <v>88</v>
      </c>
      <c r="B49" s="57" t="s">
        <v>114</v>
      </c>
      <c r="C49" s="57" t="s">
        <v>307</v>
      </c>
      <c r="D49" s="48" t="s">
        <v>175</v>
      </c>
      <c r="E49" s="49" t="s">
        <v>234</v>
      </c>
      <c r="F49" s="49" t="s">
        <v>235</v>
      </c>
      <c r="G49" s="50">
        <v>0</v>
      </c>
      <c r="H49" s="50">
        <f>100%-Tabla1[[#This Row],[% avance]]</f>
        <v>1</v>
      </c>
      <c r="I49" s="48" t="s">
        <v>99</v>
      </c>
    </row>
    <row r="50" spans="1:9" ht="27.6">
      <c r="A50" s="47" t="s">
        <v>89</v>
      </c>
      <c r="B50" s="57" t="s">
        <v>114</v>
      </c>
      <c r="C50" s="57" t="s">
        <v>307</v>
      </c>
      <c r="D50" s="48" t="s">
        <v>294</v>
      </c>
      <c r="E50" s="49" t="s">
        <v>236</v>
      </c>
      <c r="F50" s="49" t="s">
        <v>237</v>
      </c>
      <c r="G50" s="50">
        <v>0</v>
      </c>
      <c r="H50" s="50">
        <f>100%-Tabla1[[#This Row],[% avance]]</f>
        <v>1</v>
      </c>
      <c r="I50" s="48" t="s">
        <v>99</v>
      </c>
    </row>
    <row r="51" spans="1:9" ht="27.6">
      <c r="A51" s="47" t="s">
        <v>91</v>
      </c>
      <c r="B51" s="57" t="s">
        <v>114</v>
      </c>
      <c r="C51" s="57" t="s">
        <v>308</v>
      </c>
      <c r="D51" s="48" t="s">
        <v>295</v>
      </c>
      <c r="E51" s="49" t="s">
        <v>239</v>
      </c>
      <c r="F51" s="49" t="s">
        <v>194</v>
      </c>
      <c r="G51" s="50">
        <v>1</v>
      </c>
      <c r="H51" s="50">
        <f>100%-Tabla1[[#This Row],[% avance]]</f>
        <v>0</v>
      </c>
      <c r="I51" s="48" t="s">
        <v>324</v>
      </c>
    </row>
    <row r="52" spans="1:9" ht="27.6">
      <c r="A52" s="47" t="s">
        <v>137</v>
      </c>
      <c r="B52" s="57" t="s">
        <v>114</v>
      </c>
      <c r="C52" s="57" t="s">
        <v>308</v>
      </c>
      <c r="D52" s="48" t="s">
        <v>172</v>
      </c>
      <c r="E52" s="49" t="s">
        <v>238</v>
      </c>
      <c r="F52" s="49" t="s">
        <v>240</v>
      </c>
      <c r="G52" s="50">
        <v>0</v>
      </c>
      <c r="H52" s="50">
        <f>100%-Tabla1[[#This Row],[% avance]]</f>
        <v>1</v>
      </c>
      <c r="I52" s="48" t="s">
        <v>318</v>
      </c>
    </row>
    <row r="53" spans="1:9" ht="27.6">
      <c r="A53" s="47" t="s">
        <v>94</v>
      </c>
      <c r="B53" s="57" t="s">
        <v>114</v>
      </c>
      <c r="C53" s="57" t="s">
        <v>308</v>
      </c>
      <c r="D53" s="48" t="s">
        <v>173</v>
      </c>
      <c r="E53" s="49" t="s">
        <v>234</v>
      </c>
      <c r="F53" s="49" t="s">
        <v>196</v>
      </c>
      <c r="G53" s="50">
        <v>0</v>
      </c>
      <c r="H53" s="50">
        <f>100%-Tabla1[[#This Row],[% avance]]</f>
        <v>1</v>
      </c>
      <c r="I53" s="48" t="s">
        <v>318</v>
      </c>
    </row>
    <row r="54" spans="1:9" ht="27.6">
      <c r="A54" s="47" t="s">
        <v>138</v>
      </c>
      <c r="B54" s="57" t="s">
        <v>114</v>
      </c>
      <c r="C54" s="57" t="s">
        <v>308</v>
      </c>
      <c r="D54" s="48" t="s">
        <v>174</v>
      </c>
      <c r="E54" s="49" t="s">
        <v>234</v>
      </c>
      <c r="F54" s="49" t="s">
        <v>196</v>
      </c>
      <c r="G54" s="50">
        <v>0</v>
      </c>
      <c r="H54" s="50">
        <f>100%-Tabla1[[#This Row],[% avance]]</f>
        <v>1</v>
      </c>
      <c r="I54" s="48" t="s">
        <v>318</v>
      </c>
    </row>
    <row r="55" spans="1:9" ht="41.4">
      <c r="A55" s="47" t="s">
        <v>139</v>
      </c>
      <c r="B55" s="57" t="s">
        <v>114</v>
      </c>
      <c r="C55" s="57" t="s">
        <v>308</v>
      </c>
      <c r="D55" s="48" t="s">
        <v>169</v>
      </c>
      <c r="E55" s="49" t="s">
        <v>241</v>
      </c>
      <c r="F55" s="49" t="s">
        <v>232</v>
      </c>
      <c r="G55" s="50">
        <v>0</v>
      </c>
      <c r="H55" s="50">
        <f>100%-Tabla1[[#This Row],[% avance]]</f>
        <v>1</v>
      </c>
      <c r="I55" s="48" t="s">
        <v>318</v>
      </c>
    </row>
    <row r="56" spans="1:9" ht="41.4">
      <c r="A56" s="47" t="s">
        <v>140</v>
      </c>
      <c r="B56" s="57" t="s">
        <v>114</v>
      </c>
      <c r="C56" s="57" t="s">
        <v>308</v>
      </c>
      <c r="D56" s="48" t="s">
        <v>170</v>
      </c>
      <c r="E56" s="49" t="s">
        <v>243</v>
      </c>
      <c r="F56" s="49" t="s">
        <v>242</v>
      </c>
      <c r="G56" s="50">
        <v>0</v>
      </c>
      <c r="H56" s="50">
        <f>100%-Tabla1[[#This Row],[% avance]]</f>
        <v>1</v>
      </c>
      <c r="I56" s="48" t="s">
        <v>99</v>
      </c>
    </row>
    <row r="57" spans="1:9" ht="27.6">
      <c r="A57" s="47" t="s">
        <v>141</v>
      </c>
      <c r="B57" s="57" t="s">
        <v>114</v>
      </c>
      <c r="C57" s="57" t="s">
        <v>308</v>
      </c>
      <c r="D57" s="48" t="s">
        <v>296</v>
      </c>
      <c r="E57" s="49" t="s">
        <v>244</v>
      </c>
      <c r="F57" s="49" t="s">
        <v>245</v>
      </c>
      <c r="G57" s="50">
        <v>0.16</v>
      </c>
      <c r="H57" s="50">
        <f>100%-Tabla1[[#This Row],[% avance]]</f>
        <v>0.84</v>
      </c>
      <c r="I57" s="48" t="s">
        <v>149</v>
      </c>
    </row>
    <row r="58" spans="1:9" ht="41.4">
      <c r="A58" s="47" t="s">
        <v>142</v>
      </c>
      <c r="B58" s="57" t="s">
        <v>314</v>
      </c>
      <c r="C58" s="57" t="s">
        <v>309</v>
      </c>
      <c r="D58" s="48" t="s">
        <v>171</v>
      </c>
      <c r="E58" s="49" t="s">
        <v>193</v>
      </c>
      <c r="F58" s="49" t="s">
        <v>246</v>
      </c>
      <c r="G58" s="50">
        <v>1</v>
      </c>
      <c r="H58" s="50">
        <f>100%-Tabla1[[#This Row],[% avance]]</f>
        <v>0</v>
      </c>
      <c r="I58" s="48" t="s">
        <v>324</v>
      </c>
    </row>
    <row r="59" spans="1:9" ht="41.4">
      <c r="A59" s="47" t="s">
        <v>143</v>
      </c>
      <c r="B59" s="57" t="s">
        <v>314</v>
      </c>
      <c r="C59" s="57" t="s">
        <v>309</v>
      </c>
      <c r="D59" s="48" t="s">
        <v>297</v>
      </c>
      <c r="E59" s="49" t="s">
        <v>195</v>
      </c>
      <c r="F59" s="49" t="s">
        <v>247</v>
      </c>
      <c r="G59" s="50">
        <v>1</v>
      </c>
      <c r="H59" s="50">
        <f>100%-Tabla1[[#This Row],[% avance]]</f>
        <v>0</v>
      </c>
      <c r="I59" s="48" t="s">
        <v>62</v>
      </c>
    </row>
    <row r="60" spans="1:9" ht="41.4">
      <c r="A60" s="47" t="s">
        <v>144</v>
      </c>
      <c r="B60" s="57" t="s">
        <v>314</v>
      </c>
      <c r="C60" s="57" t="s">
        <v>309</v>
      </c>
      <c r="D60" s="48" t="s">
        <v>298</v>
      </c>
      <c r="E60" s="49" t="s">
        <v>192</v>
      </c>
      <c r="F60" s="49" t="s">
        <v>248</v>
      </c>
      <c r="G60" s="50">
        <v>0.03</v>
      </c>
      <c r="H60" s="50">
        <f>100%-Tabla1[[#This Row],[% avance]]</f>
        <v>0.97</v>
      </c>
      <c r="I60" s="48" t="s">
        <v>99</v>
      </c>
    </row>
    <row r="61" spans="1:9" ht="41.4">
      <c r="A61" s="47" t="s">
        <v>152</v>
      </c>
      <c r="B61" s="57" t="s">
        <v>314</v>
      </c>
      <c r="C61" s="57" t="s">
        <v>309</v>
      </c>
      <c r="D61" s="48" t="s">
        <v>299</v>
      </c>
      <c r="E61" s="49" t="s">
        <v>250</v>
      </c>
      <c r="F61" s="49" t="s">
        <v>251</v>
      </c>
      <c r="G61" s="50">
        <v>0.03</v>
      </c>
      <c r="H61" s="50">
        <f>100%-Tabla1[[#This Row],[% avance]]</f>
        <v>0.97</v>
      </c>
      <c r="I61" s="48" t="s">
        <v>99</v>
      </c>
    </row>
    <row r="62" spans="1:9" ht="41.4">
      <c r="A62" s="47" t="s">
        <v>154</v>
      </c>
      <c r="B62" s="57" t="s">
        <v>314</v>
      </c>
      <c r="C62" s="57" t="s">
        <v>309</v>
      </c>
      <c r="D62" s="48" t="s">
        <v>300</v>
      </c>
      <c r="E62" s="49" t="s">
        <v>249</v>
      </c>
      <c r="F62" s="49" t="s">
        <v>220</v>
      </c>
      <c r="G62" s="50">
        <v>0.03</v>
      </c>
      <c r="H62" s="50">
        <f>100%-Tabla1[[#This Row],[% avance]]</f>
        <v>0.97</v>
      </c>
      <c r="I62" s="48" t="s">
        <v>99</v>
      </c>
    </row>
    <row r="63" spans="1:9" ht="41.4">
      <c r="A63" s="47" t="s">
        <v>155</v>
      </c>
      <c r="B63" s="57" t="s">
        <v>314</v>
      </c>
      <c r="C63" s="57" t="s">
        <v>309</v>
      </c>
      <c r="D63" s="48" t="s">
        <v>301</v>
      </c>
      <c r="E63" s="49" t="s">
        <v>243</v>
      </c>
      <c r="F63" s="49" t="s">
        <v>231</v>
      </c>
      <c r="G63" s="50">
        <v>0.03</v>
      </c>
      <c r="H63" s="50">
        <f>100%-Tabla1[[#This Row],[% avance]]</f>
        <v>0.97</v>
      </c>
      <c r="I63" s="48" t="s">
        <v>99</v>
      </c>
    </row>
    <row r="64" spans="1:9" ht="41.4">
      <c r="A64" s="47" t="s">
        <v>156</v>
      </c>
      <c r="B64" s="57" t="s">
        <v>314</v>
      </c>
      <c r="C64" s="57" t="s">
        <v>309</v>
      </c>
      <c r="D64" s="48" t="s">
        <v>168</v>
      </c>
      <c r="E64" s="49" t="s">
        <v>252</v>
      </c>
      <c r="F64" s="49" t="s">
        <v>253</v>
      </c>
      <c r="G64" s="50">
        <v>0.03</v>
      </c>
      <c r="H64" s="50">
        <f>100%-Tabla1[[#This Row],[% avance]]</f>
        <v>0.97</v>
      </c>
      <c r="I64" s="48" t="s">
        <v>13</v>
      </c>
    </row>
    <row r="65" spans="1:9" ht="41.4">
      <c r="A65" s="47"/>
      <c r="B65" s="57" t="s">
        <v>314</v>
      </c>
      <c r="C65" s="57" t="s">
        <v>309</v>
      </c>
      <c r="D65" s="48" t="s">
        <v>188</v>
      </c>
      <c r="E65" s="49" t="s">
        <v>192</v>
      </c>
      <c r="F65" s="49" t="s">
        <v>303</v>
      </c>
      <c r="G65" s="50">
        <v>1</v>
      </c>
      <c r="H65" s="50">
        <f>100%-Tabla1[[#This Row],[% avance]]</f>
        <v>0</v>
      </c>
      <c r="I65" s="48" t="s">
        <v>324</v>
      </c>
    </row>
    <row r="66" spans="1:9" ht="41.4">
      <c r="A66" s="52" t="s">
        <v>64</v>
      </c>
      <c r="B66" s="57" t="s">
        <v>314</v>
      </c>
      <c r="C66" s="57" t="s">
        <v>309</v>
      </c>
      <c r="D66" s="48" t="s">
        <v>167</v>
      </c>
      <c r="E66" s="49" t="s">
        <v>254</v>
      </c>
      <c r="F66" s="49" t="s">
        <v>216</v>
      </c>
      <c r="G66" s="50">
        <v>0</v>
      </c>
      <c r="H66" s="50">
        <f>100%-Tabla1[[#This Row],[% avance]]</f>
        <v>1</v>
      </c>
      <c r="I66" s="48" t="s">
        <v>13</v>
      </c>
    </row>
    <row r="67" spans="1:9" ht="41.4">
      <c r="A67" s="47"/>
      <c r="B67" s="57" t="s">
        <v>314</v>
      </c>
      <c r="C67" s="57" t="s">
        <v>309</v>
      </c>
      <c r="D67" s="48" t="s">
        <v>326</v>
      </c>
      <c r="E67" s="49" t="s">
        <v>255</v>
      </c>
      <c r="F67" s="49" t="s">
        <v>256</v>
      </c>
      <c r="G67" s="50">
        <v>1</v>
      </c>
      <c r="H67" s="50">
        <f>100%-Tabla1[[#This Row],[% avance]]</f>
        <v>0</v>
      </c>
      <c r="I67" s="48" t="s">
        <v>149</v>
      </c>
    </row>
    <row r="68" spans="1:9" ht="41.4">
      <c r="A68" s="47"/>
      <c r="B68" s="57" t="s">
        <v>314</v>
      </c>
      <c r="C68" s="57" t="s">
        <v>309</v>
      </c>
      <c r="D68" s="48" t="s">
        <v>166</v>
      </c>
      <c r="E68" s="49" t="s">
        <v>257</v>
      </c>
      <c r="F68" s="49" t="s">
        <v>258</v>
      </c>
      <c r="G68" s="50">
        <v>0</v>
      </c>
      <c r="H68" s="50">
        <f>100%-Tabla1[[#This Row],[% avance]]</f>
        <v>1</v>
      </c>
      <c r="I68" s="48" t="s">
        <v>99</v>
      </c>
    </row>
    <row r="69" spans="1:9" ht="41.4">
      <c r="A69" s="47" t="s">
        <v>319</v>
      </c>
      <c r="B69" s="57" t="s">
        <v>314</v>
      </c>
      <c r="C69" s="57" t="s">
        <v>309</v>
      </c>
      <c r="D69" s="48" t="s">
        <v>320</v>
      </c>
      <c r="E69" s="62">
        <v>45474</v>
      </c>
      <c r="F69" s="62">
        <v>45627</v>
      </c>
      <c r="G69" s="61">
        <v>0.89</v>
      </c>
      <c r="H69" s="50">
        <f>100%-Tabla1[[#This Row],[% avance]]</f>
        <v>0.10999999999999999</v>
      </c>
      <c r="I69" s="48" t="s">
        <v>269</v>
      </c>
    </row>
    <row r="70" spans="1:9" ht="41.4">
      <c r="A70" s="47"/>
      <c r="B70" s="57" t="s">
        <v>314</v>
      </c>
      <c r="C70" s="57" t="s">
        <v>309</v>
      </c>
      <c r="D70" s="48" t="s">
        <v>302</v>
      </c>
      <c r="E70" s="49" t="s">
        <v>259</v>
      </c>
      <c r="F70" s="49" t="s">
        <v>220</v>
      </c>
      <c r="G70" s="50">
        <v>0.12</v>
      </c>
      <c r="H70" s="50">
        <f>100%-Tabla1[[#This Row],[% avance]]</f>
        <v>0.88</v>
      </c>
      <c r="I70" s="48" t="s">
        <v>269</v>
      </c>
    </row>
    <row r="71" spans="1:9">
      <c r="A71" s="47"/>
      <c r="B71" s="57" t="s">
        <v>310</v>
      </c>
      <c r="C71" s="57" t="s">
        <v>311</v>
      </c>
      <c r="D71" s="48" t="s">
        <v>150</v>
      </c>
      <c r="E71" s="49" t="s">
        <v>260</v>
      </c>
      <c r="F71" s="49" t="s">
        <v>191</v>
      </c>
      <c r="G71" s="50">
        <v>0.35</v>
      </c>
      <c r="H71" s="50">
        <v>0.28000000000000003</v>
      </c>
      <c r="I71" s="48" t="s">
        <v>269</v>
      </c>
    </row>
    <row r="72" spans="1:9">
      <c r="A72" s="47"/>
      <c r="B72" s="57" t="s">
        <v>310</v>
      </c>
      <c r="C72" s="57" t="s">
        <v>311</v>
      </c>
      <c r="D72" s="48" t="s">
        <v>151</v>
      </c>
      <c r="E72" s="49" t="s">
        <v>260</v>
      </c>
      <c r="F72" s="49" t="s">
        <v>261</v>
      </c>
      <c r="G72" s="50">
        <v>0.35</v>
      </c>
      <c r="H72" s="50">
        <v>0.28000000000000003</v>
      </c>
      <c r="I72" s="48" t="s">
        <v>269</v>
      </c>
    </row>
    <row r="73" spans="1:9">
      <c r="A73" s="47"/>
      <c r="B73" s="57" t="s">
        <v>310</v>
      </c>
      <c r="C73" s="57" t="s">
        <v>311</v>
      </c>
      <c r="D73" s="48" t="s">
        <v>153</v>
      </c>
      <c r="E73" s="49" t="s">
        <v>260</v>
      </c>
      <c r="F73" s="49" t="s">
        <v>262</v>
      </c>
      <c r="G73" s="50">
        <v>0.35</v>
      </c>
      <c r="H73" s="50">
        <v>0.28000000000000003</v>
      </c>
      <c r="I73" s="48" t="s">
        <v>269</v>
      </c>
    </row>
    <row r="74" spans="1:9">
      <c r="A74" s="47"/>
      <c r="B74" s="57" t="s">
        <v>310</v>
      </c>
      <c r="C74" s="57" t="s">
        <v>311</v>
      </c>
      <c r="D74" s="48" t="s">
        <v>145</v>
      </c>
      <c r="E74" s="49" t="s">
        <v>260</v>
      </c>
      <c r="F74" s="49" t="s">
        <v>263</v>
      </c>
      <c r="G74" s="50">
        <v>0.32</v>
      </c>
      <c r="H74" s="50">
        <f>100%-Tabla1[[#This Row],[% avance]]</f>
        <v>0.67999999999999994</v>
      </c>
      <c r="I74" s="48" t="s">
        <v>269</v>
      </c>
    </row>
    <row r="75" spans="1:9">
      <c r="A75" s="47"/>
      <c r="B75" s="57" t="s">
        <v>310</v>
      </c>
      <c r="C75" s="57" t="s">
        <v>311</v>
      </c>
      <c r="D75" s="48" t="s">
        <v>146</v>
      </c>
      <c r="E75" s="49" t="s">
        <v>264</v>
      </c>
      <c r="F75" s="49" t="s">
        <v>191</v>
      </c>
      <c r="G75" s="50">
        <v>0.11</v>
      </c>
      <c r="H75" s="50">
        <f>100%-Tabla1[[#This Row],[% avance]]</f>
        <v>0.89</v>
      </c>
      <c r="I75" s="48" t="s">
        <v>269</v>
      </c>
    </row>
    <row r="76" spans="1:9">
      <c r="A76" s="47"/>
      <c r="B76" s="57" t="s">
        <v>310</v>
      </c>
      <c r="C76" s="57" t="s">
        <v>311</v>
      </c>
      <c r="D76" s="48" t="s">
        <v>147</v>
      </c>
      <c r="E76" s="49" t="s">
        <v>265</v>
      </c>
      <c r="F76" s="49" t="s">
        <v>266</v>
      </c>
      <c r="G76" s="50">
        <v>0.27</v>
      </c>
      <c r="H76" s="50">
        <f>100%-Tabla1[[#This Row],[% avance]]</f>
        <v>0.73</v>
      </c>
      <c r="I76" s="48" t="s">
        <v>269</v>
      </c>
    </row>
    <row r="77" spans="1:9">
      <c r="A77" s="55"/>
      <c r="B77" s="57" t="s">
        <v>310</v>
      </c>
      <c r="C77" s="57" t="s">
        <v>311</v>
      </c>
      <c r="D77" s="48" t="s">
        <v>148</v>
      </c>
      <c r="E77" s="49" t="s">
        <v>265</v>
      </c>
      <c r="F77" s="49" t="s">
        <v>267</v>
      </c>
      <c r="G77" s="50">
        <v>0.27</v>
      </c>
      <c r="H77" s="50">
        <f>100%-Tabla1[[#This Row],[% avance]]</f>
        <v>0.73</v>
      </c>
      <c r="I77" s="48" t="s">
        <v>269</v>
      </c>
    </row>
    <row r="78" spans="1:9">
      <c r="A78" s="47"/>
      <c r="B78" s="57" t="s">
        <v>310</v>
      </c>
      <c r="C78" s="57" t="s">
        <v>311</v>
      </c>
      <c r="D78" s="48" t="s">
        <v>157</v>
      </c>
      <c r="E78" s="49" t="s">
        <v>193</v>
      </c>
      <c r="F78" s="49" t="s">
        <v>268</v>
      </c>
      <c r="G78" s="50">
        <v>0.17</v>
      </c>
      <c r="H78" s="50">
        <f>100%-Tabla1[[#This Row],[% avance]]</f>
        <v>0.83</v>
      </c>
      <c r="I78" s="48" t="s">
        <v>269</v>
      </c>
    </row>
    <row r="79" spans="1:9">
      <c r="A79" s="55"/>
      <c r="B79" s="55" t="s">
        <v>310</v>
      </c>
      <c r="C79" s="55"/>
      <c r="D79" s="55"/>
      <c r="E79" s="55"/>
      <c r="F79" s="55"/>
      <c r="G79" s="64">
        <f>AVERAGE(G11:G78)</f>
        <v>0.24588235294117644</v>
      </c>
      <c r="H79" s="60"/>
      <c r="I79" s="55"/>
    </row>
    <row r="81" spans="2:3">
      <c r="B81" s="51"/>
      <c r="C81" s="51"/>
    </row>
  </sheetData>
  <mergeCells count="4">
    <mergeCell ref="B6:I6"/>
    <mergeCell ref="B7:I7"/>
    <mergeCell ref="B8:I8"/>
    <mergeCell ref="B9:I9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5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4.9989318521683403E-2"/>
  </sheetPr>
  <dimension ref="A1:AH113"/>
  <sheetViews>
    <sheetView showGridLines="0" zoomScale="60" zoomScaleNormal="60" workbookViewId="0">
      <pane ySplit="5" topLeftCell="A82" activePane="bottomLeft" state="frozen"/>
      <selection activeCell="A22" sqref="A22"/>
      <selection pane="bottomLeft" activeCell="A22" sqref="A22"/>
    </sheetView>
  </sheetViews>
  <sheetFormatPr baseColWidth="10" defaultColWidth="11" defaultRowHeight="13.2"/>
  <cols>
    <col min="1" max="1" width="3.3984375" style="1" customWidth="1"/>
    <col min="2" max="2" width="30.8984375" style="1" customWidth="1"/>
    <col min="3" max="3" width="18.3984375" style="1" customWidth="1"/>
    <col min="4" max="4" width="26" style="1" customWidth="1"/>
    <col min="5" max="5" width="15.8984375" style="1" customWidth="1"/>
    <col min="6" max="6" width="20.3984375" style="1" customWidth="1"/>
    <col min="7" max="7" width="17.3984375" style="1" customWidth="1"/>
    <col min="8" max="9" width="14.3984375" style="1" customWidth="1"/>
    <col min="10" max="10" width="15.59765625" style="1" customWidth="1"/>
    <col min="11" max="11" width="14.3984375" style="1" customWidth="1"/>
    <col min="12" max="12" width="13.8984375" style="1" customWidth="1"/>
    <col min="13" max="13" width="3.3984375" style="2" customWidth="1"/>
    <col min="14" max="18" width="15.59765625" style="1" customWidth="1"/>
    <col min="19" max="16384" width="11" style="1"/>
  </cols>
  <sheetData>
    <row r="1" spans="1:34" ht="4.5" customHeight="1" thickBot="1"/>
    <row r="2" spans="1:34" ht="63" customHeight="1">
      <c r="B2" s="12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1:34" ht="41.25" customHeight="1" thickBo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</row>
    <row r="4" spans="1:34" ht="9.75" customHeight="1"/>
    <row r="5" spans="1:34" ht="45" customHeight="1">
      <c r="B5" s="90" t="s">
        <v>0</v>
      </c>
      <c r="C5" s="90"/>
      <c r="D5" s="90"/>
      <c r="E5" s="90"/>
      <c r="F5" s="90"/>
      <c r="G5" s="90"/>
      <c r="H5" s="90"/>
      <c r="I5" s="90"/>
      <c r="J5" s="90"/>
      <c r="K5" s="90"/>
      <c r="L5" s="90"/>
      <c r="N5" s="2"/>
      <c r="O5" s="2"/>
      <c r="P5" s="2"/>
      <c r="Q5" s="2"/>
      <c r="R5" s="2"/>
    </row>
    <row r="6" spans="1:34" ht="10.5" customHeight="1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N6" s="2"/>
      <c r="O6" s="2"/>
      <c r="P6" s="2"/>
      <c r="Q6" s="2"/>
      <c r="R6" s="2"/>
    </row>
    <row r="7" spans="1:34" ht="20.399999999999999">
      <c r="B7" s="91" t="s">
        <v>27</v>
      </c>
      <c r="C7" s="92"/>
      <c r="D7" s="92"/>
      <c r="E7" s="92"/>
      <c r="F7" s="92"/>
      <c r="G7" s="92"/>
      <c r="H7" s="92"/>
      <c r="I7" s="92"/>
      <c r="J7" s="92"/>
      <c r="K7" s="92"/>
      <c r="L7" s="92"/>
      <c r="N7" s="2"/>
      <c r="O7" s="2"/>
      <c r="P7" s="2"/>
      <c r="Q7" s="2"/>
      <c r="R7" s="2"/>
    </row>
    <row r="8" spans="1:34" ht="37.5" customHeight="1">
      <c r="A8" s="2"/>
      <c r="B8" s="44" t="s">
        <v>1</v>
      </c>
      <c r="C8" s="93" t="s">
        <v>6</v>
      </c>
      <c r="D8" s="93"/>
      <c r="E8" s="93"/>
      <c r="F8" s="93"/>
      <c r="G8" s="93"/>
      <c r="H8" s="93"/>
      <c r="K8" s="94" t="s">
        <v>19</v>
      </c>
      <c r="L8" s="9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7.75" customHeight="1">
      <c r="A9" s="2"/>
      <c r="B9" s="3" t="s">
        <v>2</v>
      </c>
      <c r="C9" s="93" t="s">
        <v>7</v>
      </c>
      <c r="D9" s="93"/>
      <c r="E9" s="93"/>
      <c r="F9" s="93"/>
      <c r="G9" s="93"/>
      <c r="H9" s="93"/>
      <c r="K9" s="76">
        <v>0.02</v>
      </c>
      <c r="L9" s="77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36.75" customHeight="1">
      <c r="A10" s="2"/>
      <c r="B10" s="3" t="s">
        <v>5</v>
      </c>
      <c r="C10" s="96" t="s">
        <v>10</v>
      </c>
      <c r="D10" s="96"/>
      <c r="E10" s="96"/>
      <c r="F10" s="96"/>
      <c r="G10" s="96"/>
      <c r="H10" s="96"/>
      <c r="I10" s="2"/>
      <c r="J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37.5" customHeight="1">
      <c r="A11" s="2"/>
      <c r="B11" s="3" t="s">
        <v>3</v>
      </c>
      <c r="C11" s="11" t="s">
        <v>112</v>
      </c>
      <c r="D11" s="21" t="s">
        <v>14</v>
      </c>
      <c r="E11" s="18"/>
      <c r="F11" s="21" t="s">
        <v>15</v>
      </c>
      <c r="G11" s="18"/>
      <c r="H11" s="21" t="s">
        <v>16</v>
      </c>
      <c r="I11" s="2"/>
      <c r="J11" s="2"/>
      <c r="K11" s="82" t="s">
        <v>18</v>
      </c>
      <c r="L11" s="83"/>
      <c r="N11" s="1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29.25" customHeight="1">
      <c r="A12" s="2"/>
      <c r="B12" s="3" t="s">
        <v>4</v>
      </c>
      <c r="C12" s="10" t="s">
        <v>11</v>
      </c>
      <c r="D12" s="22">
        <v>45174</v>
      </c>
      <c r="E12" s="20"/>
      <c r="F12" s="23" t="s">
        <v>17</v>
      </c>
      <c r="G12" s="20"/>
      <c r="H12" s="24">
        <v>46889</v>
      </c>
      <c r="I12" s="2"/>
      <c r="J12" s="2"/>
      <c r="K12" s="76">
        <v>0.02</v>
      </c>
      <c r="L12" s="7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9.9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29.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>
      <c r="A33" s="2"/>
      <c r="B33" s="4"/>
      <c r="C33" s="5"/>
      <c r="D33" s="5"/>
      <c r="E33" s="5"/>
      <c r="F33" s="5"/>
      <c r="G33" s="2"/>
      <c r="H33" s="2"/>
      <c r="I33" s="2"/>
      <c r="J33" s="2"/>
      <c r="K33" s="2"/>
      <c r="L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>
      <c r="A34" s="2"/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>
      <c r="A35" s="2"/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>
      <c r="A36" s="2"/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>
      <c r="A37" s="2"/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>
      <c r="A38" s="2"/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>
      <c r="A39" s="2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21" customHeight="1">
      <c r="A48" s="2"/>
      <c r="B48" s="97" t="s">
        <v>28</v>
      </c>
      <c r="C48" s="98"/>
      <c r="D48" s="98"/>
      <c r="E48" s="98"/>
      <c r="F48" s="98"/>
      <c r="G48" s="98"/>
      <c r="H48" s="98"/>
      <c r="I48" s="98"/>
      <c r="J48" s="98"/>
      <c r="K48" s="98"/>
      <c r="L48" s="98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5.75" customHeight="1">
      <c r="A49" s="2"/>
      <c r="J49" s="2"/>
      <c r="K49" s="2"/>
      <c r="L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20.25" customHeight="1">
      <c r="A50" s="2"/>
      <c r="B50" s="80" t="s">
        <v>108</v>
      </c>
      <c r="C50" s="80"/>
      <c r="D50" s="80"/>
      <c r="E50" s="80"/>
      <c r="F50" s="80"/>
      <c r="G50" s="80"/>
      <c r="H50" s="80"/>
      <c r="I50" s="80"/>
      <c r="J50" s="2"/>
      <c r="K50" s="2"/>
      <c r="L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26.4">
      <c r="A51" s="2"/>
      <c r="B51" s="34" t="s">
        <v>29</v>
      </c>
      <c r="C51" s="81" t="s">
        <v>30</v>
      </c>
      <c r="D51" s="81"/>
      <c r="E51" s="81"/>
      <c r="F51" s="81"/>
      <c r="G51" s="35" t="s">
        <v>31</v>
      </c>
      <c r="H51" s="34" t="s">
        <v>32</v>
      </c>
      <c r="I51" s="36" t="s">
        <v>33</v>
      </c>
      <c r="J51" s="2"/>
      <c r="K51" s="82" t="s">
        <v>106</v>
      </c>
      <c r="L51" s="83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5.75" customHeight="1">
      <c r="B52" s="37" t="s">
        <v>34</v>
      </c>
      <c r="C52" s="79" t="s">
        <v>55</v>
      </c>
      <c r="D52" s="79"/>
      <c r="E52" s="79"/>
      <c r="F52" s="79"/>
      <c r="G52" s="40">
        <v>63540</v>
      </c>
      <c r="H52" s="38" t="s">
        <v>35</v>
      </c>
      <c r="I52" s="37" t="s">
        <v>63</v>
      </c>
      <c r="K52" s="84">
        <f>SUM(G52:G54)+G56</f>
        <v>186696</v>
      </c>
      <c r="L52" s="85"/>
    </row>
    <row r="53" spans="1:34" ht="15.75" customHeight="1">
      <c r="B53" s="37" t="s">
        <v>36</v>
      </c>
      <c r="C53" s="79" t="s">
        <v>56</v>
      </c>
      <c r="D53" s="79"/>
      <c r="E53" s="79"/>
      <c r="F53" s="79"/>
      <c r="G53" s="40">
        <v>41052</v>
      </c>
      <c r="H53" s="38" t="s">
        <v>37</v>
      </c>
      <c r="I53" s="37" t="s">
        <v>63</v>
      </c>
      <c r="K53" s="86"/>
      <c r="L53" s="87"/>
    </row>
    <row r="54" spans="1:34" ht="15.75" customHeight="1">
      <c r="B54" s="37" t="s">
        <v>38</v>
      </c>
      <c r="C54" s="79" t="s">
        <v>57</v>
      </c>
      <c r="D54" s="79"/>
      <c r="E54" s="79"/>
      <c r="F54" s="79"/>
      <c r="G54" s="40">
        <v>41052</v>
      </c>
      <c r="H54" s="38" t="s">
        <v>39</v>
      </c>
      <c r="I54" s="37" t="s">
        <v>63</v>
      </c>
      <c r="K54" s="86"/>
      <c r="L54" s="87"/>
    </row>
    <row r="55" spans="1:34" ht="15.75" customHeight="1">
      <c r="B55" s="37" t="s">
        <v>40</v>
      </c>
      <c r="C55" s="79" t="s">
        <v>58</v>
      </c>
      <c r="D55" s="79"/>
      <c r="E55" s="79"/>
      <c r="F55" s="79"/>
      <c r="G55" s="40">
        <v>41052</v>
      </c>
      <c r="H55" s="39" t="s">
        <v>105</v>
      </c>
      <c r="I55" s="37" t="s">
        <v>62</v>
      </c>
      <c r="K55" s="86"/>
      <c r="L55" s="87"/>
    </row>
    <row r="56" spans="1:34">
      <c r="B56" s="37" t="s">
        <v>45</v>
      </c>
      <c r="C56" s="79" t="s">
        <v>61</v>
      </c>
      <c r="D56" s="79"/>
      <c r="E56" s="79"/>
      <c r="F56" s="79"/>
      <c r="G56" s="40">
        <v>41052</v>
      </c>
      <c r="H56" s="39" t="s">
        <v>105</v>
      </c>
      <c r="I56" s="37" t="s">
        <v>63</v>
      </c>
      <c r="K56" s="88"/>
      <c r="L56" s="89"/>
    </row>
    <row r="58" spans="1:34" ht="23.4">
      <c r="B58" s="80" t="s">
        <v>107</v>
      </c>
      <c r="C58" s="80"/>
      <c r="D58" s="80"/>
      <c r="E58" s="80"/>
      <c r="F58" s="80"/>
      <c r="G58" s="80"/>
      <c r="H58" s="80"/>
      <c r="I58" s="80"/>
    </row>
    <row r="59" spans="1:34" ht="26.4">
      <c r="B59" s="29" t="s">
        <v>29</v>
      </c>
      <c r="C59" s="81" t="s">
        <v>30</v>
      </c>
      <c r="D59" s="81"/>
      <c r="E59" s="81"/>
      <c r="F59" s="81"/>
      <c r="G59" s="30" t="s">
        <v>31</v>
      </c>
      <c r="H59" s="29" t="s">
        <v>32</v>
      </c>
      <c r="I59" s="31" t="s">
        <v>33</v>
      </c>
      <c r="K59" s="82" t="s">
        <v>106</v>
      </c>
      <c r="L59" s="83"/>
    </row>
    <row r="60" spans="1:34">
      <c r="B60" s="32" t="s">
        <v>41</v>
      </c>
      <c r="C60" s="79" t="s">
        <v>59</v>
      </c>
      <c r="D60" s="79"/>
      <c r="E60" s="79"/>
      <c r="F60" s="79"/>
      <c r="G60" s="41">
        <v>30000</v>
      </c>
      <c r="H60" s="33" t="s">
        <v>42</v>
      </c>
      <c r="I60" s="32" t="s">
        <v>8</v>
      </c>
      <c r="K60" s="84">
        <f>SUM(G60:G64)</f>
        <v>324000</v>
      </c>
      <c r="L60" s="85"/>
    </row>
    <row r="61" spans="1:34">
      <c r="B61" s="32" t="s">
        <v>43</v>
      </c>
      <c r="C61" s="79" t="s">
        <v>60</v>
      </c>
      <c r="D61" s="79"/>
      <c r="E61" s="79"/>
      <c r="F61" s="79"/>
      <c r="G61" s="41">
        <v>30000</v>
      </c>
      <c r="H61" s="33" t="s">
        <v>44</v>
      </c>
      <c r="I61" s="32" t="s">
        <v>8</v>
      </c>
      <c r="K61" s="86"/>
      <c r="L61" s="87"/>
    </row>
    <row r="62" spans="1:34">
      <c r="B62" s="32" t="s">
        <v>46</v>
      </c>
      <c r="C62" s="79" t="s">
        <v>54</v>
      </c>
      <c r="D62" s="79"/>
      <c r="E62" s="79"/>
      <c r="F62" s="79"/>
      <c r="G62" s="41">
        <v>240000</v>
      </c>
      <c r="H62" s="33" t="s">
        <v>47</v>
      </c>
      <c r="I62" s="32" t="s">
        <v>8</v>
      </c>
      <c r="K62" s="86"/>
      <c r="L62" s="87"/>
    </row>
    <row r="63" spans="1:34">
      <c r="B63" s="32" t="s">
        <v>50</v>
      </c>
      <c r="C63" s="79" t="s">
        <v>51</v>
      </c>
      <c r="D63" s="79"/>
      <c r="E63" s="79"/>
      <c r="F63" s="79"/>
      <c r="G63" s="41"/>
      <c r="H63" s="33" t="s">
        <v>64</v>
      </c>
      <c r="I63" s="32" t="s">
        <v>8</v>
      </c>
      <c r="K63" s="86"/>
      <c r="L63" s="87"/>
    </row>
    <row r="64" spans="1:34">
      <c r="B64" s="32" t="s">
        <v>48</v>
      </c>
      <c r="C64" s="79" t="s">
        <v>104</v>
      </c>
      <c r="D64" s="79"/>
      <c r="E64" s="79"/>
      <c r="F64" s="79"/>
      <c r="G64" s="41">
        <v>24000</v>
      </c>
      <c r="H64" s="33" t="s">
        <v>49</v>
      </c>
      <c r="I64" s="32" t="s">
        <v>8</v>
      </c>
      <c r="K64" s="88"/>
      <c r="L64" s="89"/>
    </row>
    <row r="66" spans="2:12" ht="23.4">
      <c r="B66" s="80" t="s">
        <v>109</v>
      </c>
      <c r="C66" s="80"/>
      <c r="D66" s="80"/>
      <c r="E66" s="80"/>
      <c r="F66" s="80"/>
      <c r="G66" s="80"/>
      <c r="H66" s="80"/>
      <c r="I66" s="80"/>
    </row>
    <row r="67" spans="2:12" ht="26.4">
      <c r="B67" s="29" t="s">
        <v>29</v>
      </c>
      <c r="C67" s="81" t="s">
        <v>30</v>
      </c>
      <c r="D67" s="81"/>
      <c r="E67" s="81"/>
      <c r="F67" s="81"/>
      <c r="G67" s="30" t="s">
        <v>31</v>
      </c>
      <c r="H67" s="29" t="s">
        <v>32</v>
      </c>
      <c r="I67" s="31" t="s">
        <v>33</v>
      </c>
      <c r="K67" s="82" t="s">
        <v>106</v>
      </c>
      <c r="L67" s="83"/>
    </row>
    <row r="68" spans="2:12">
      <c r="B68" s="32" t="s">
        <v>52</v>
      </c>
      <c r="C68" s="79" t="s">
        <v>53</v>
      </c>
      <c r="D68" s="79"/>
      <c r="E68" s="79"/>
      <c r="F68" s="79"/>
      <c r="G68" s="41">
        <v>3697</v>
      </c>
      <c r="H68" s="33" t="s">
        <v>64</v>
      </c>
      <c r="I68" s="32" t="s">
        <v>99</v>
      </c>
      <c r="K68" s="84">
        <f>SUM(G68:G86)</f>
        <v>1523197</v>
      </c>
      <c r="L68" s="85"/>
    </row>
    <row r="69" spans="2:12">
      <c r="B69" s="32" t="s">
        <v>103</v>
      </c>
      <c r="C69" s="79" t="s">
        <v>65</v>
      </c>
      <c r="D69" s="79"/>
      <c r="E69" s="79"/>
      <c r="F69" s="79"/>
      <c r="G69" s="41">
        <v>24000</v>
      </c>
      <c r="H69" s="33" t="s">
        <v>101</v>
      </c>
      <c r="I69" s="32" t="s">
        <v>99</v>
      </c>
      <c r="J69" s="42"/>
      <c r="K69" s="86"/>
      <c r="L69" s="87"/>
    </row>
    <row r="70" spans="2:12">
      <c r="B70" s="78" t="s">
        <v>103</v>
      </c>
      <c r="C70" s="79" t="s">
        <v>66</v>
      </c>
      <c r="D70" s="79"/>
      <c r="E70" s="79"/>
      <c r="F70" s="79"/>
      <c r="G70" s="41">
        <v>24000</v>
      </c>
      <c r="H70" s="33" t="s">
        <v>102</v>
      </c>
      <c r="I70" s="32" t="s">
        <v>99</v>
      </c>
      <c r="K70" s="86"/>
      <c r="L70" s="87"/>
    </row>
    <row r="71" spans="2:12" ht="24.75" customHeight="1">
      <c r="B71" s="78"/>
      <c r="C71" s="79" t="s">
        <v>95</v>
      </c>
      <c r="D71" s="79"/>
      <c r="E71" s="79"/>
      <c r="F71" s="79"/>
      <c r="G71" s="41">
        <v>30000</v>
      </c>
      <c r="H71" s="33" t="s">
        <v>94</v>
      </c>
      <c r="I71" s="32" t="s">
        <v>99</v>
      </c>
      <c r="K71" s="86"/>
      <c r="L71" s="87"/>
    </row>
    <row r="72" spans="2:12">
      <c r="B72" s="32" t="s">
        <v>103</v>
      </c>
      <c r="C72" s="79" t="s">
        <v>67</v>
      </c>
      <c r="D72" s="79"/>
      <c r="E72" s="79"/>
      <c r="F72" s="79"/>
      <c r="G72" s="41">
        <v>48000</v>
      </c>
      <c r="H72" s="33" t="s">
        <v>100</v>
      </c>
      <c r="I72" s="32" t="s">
        <v>99</v>
      </c>
      <c r="K72" s="86"/>
      <c r="L72" s="87"/>
    </row>
    <row r="73" spans="2:12">
      <c r="B73" s="32"/>
      <c r="C73" s="79" t="s">
        <v>83</v>
      </c>
      <c r="D73" s="79"/>
      <c r="E73" s="79"/>
      <c r="F73" s="79"/>
      <c r="G73" s="41">
        <v>40000</v>
      </c>
      <c r="H73" s="33" t="s">
        <v>82</v>
      </c>
      <c r="I73" s="32" t="s">
        <v>99</v>
      </c>
      <c r="K73" s="86"/>
      <c r="L73" s="87"/>
    </row>
    <row r="74" spans="2:12">
      <c r="B74" s="78" t="s">
        <v>81</v>
      </c>
      <c r="C74" s="79" t="s">
        <v>74</v>
      </c>
      <c r="D74" s="79"/>
      <c r="E74" s="79"/>
      <c r="F74" s="79"/>
      <c r="G74" s="41">
        <v>140000</v>
      </c>
      <c r="H74" s="33" t="s">
        <v>68</v>
      </c>
      <c r="I74" s="32" t="s">
        <v>99</v>
      </c>
      <c r="K74" s="86"/>
      <c r="L74" s="87"/>
    </row>
    <row r="75" spans="2:12">
      <c r="B75" s="78"/>
      <c r="C75" s="79" t="s">
        <v>75</v>
      </c>
      <c r="D75" s="79"/>
      <c r="E75" s="79"/>
      <c r="F75" s="79"/>
      <c r="G75" s="41">
        <v>48000</v>
      </c>
      <c r="H75" s="33" t="s">
        <v>69</v>
      </c>
      <c r="I75" s="32" t="s">
        <v>99</v>
      </c>
      <c r="K75" s="86"/>
      <c r="L75" s="87"/>
    </row>
    <row r="76" spans="2:12">
      <c r="B76" s="78"/>
      <c r="C76" s="79" t="s">
        <v>76</v>
      </c>
      <c r="D76" s="79"/>
      <c r="E76" s="79"/>
      <c r="F76" s="79"/>
      <c r="G76" s="41">
        <v>24000</v>
      </c>
      <c r="H76" s="33" t="s">
        <v>70</v>
      </c>
      <c r="I76" s="32" t="s">
        <v>99</v>
      </c>
      <c r="K76" s="86"/>
      <c r="L76" s="87"/>
    </row>
    <row r="77" spans="2:12">
      <c r="B77" s="78"/>
      <c r="C77" s="79" t="s">
        <v>77</v>
      </c>
      <c r="D77" s="79"/>
      <c r="E77" s="79"/>
      <c r="F77" s="79"/>
      <c r="G77" s="41">
        <v>48000</v>
      </c>
      <c r="H77" s="33" t="s">
        <v>71</v>
      </c>
      <c r="I77" s="32" t="s">
        <v>99</v>
      </c>
      <c r="K77" s="86"/>
      <c r="L77" s="87"/>
    </row>
    <row r="78" spans="2:12">
      <c r="B78" s="78"/>
      <c r="C78" s="79" t="s">
        <v>78</v>
      </c>
      <c r="D78" s="79"/>
      <c r="E78" s="79"/>
      <c r="F78" s="79"/>
      <c r="G78" s="41">
        <v>24000</v>
      </c>
      <c r="H78" s="33" t="s">
        <v>72</v>
      </c>
      <c r="I78" s="32" t="s">
        <v>99</v>
      </c>
      <c r="K78" s="86"/>
      <c r="L78" s="87"/>
    </row>
    <row r="79" spans="2:12">
      <c r="B79" s="78"/>
      <c r="C79" s="79" t="s">
        <v>79</v>
      </c>
      <c r="D79" s="79"/>
      <c r="E79" s="79"/>
      <c r="F79" s="79"/>
      <c r="G79" s="41">
        <v>180000</v>
      </c>
      <c r="H79" s="33" t="s">
        <v>73</v>
      </c>
      <c r="I79" s="32" t="s">
        <v>99</v>
      </c>
      <c r="K79" s="86"/>
      <c r="L79" s="87"/>
    </row>
    <row r="80" spans="2:12">
      <c r="B80" s="78"/>
      <c r="C80" s="79" t="s">
        <v>110</v>
      </c>
      <c r="D80" s="79"/>
      <c r="E80" s="79"/>
      <c r="F80" s="79"/>
      <c r="G80" s="41">
        <v>100000</v>
      </c>
      <c r="H80" s="33" t="s">
        <v>96</v>
      </c>
      <c r="I80" s="32" t="s">
        <v>99</v>
      </c>
      <c r="K80" s="86"/>
      <c r="L80" s="87"/>
    </row>
    <row r="81" spans="1:34">
      <c r="B81" s="32" t="s">
        <v>80</v>
      </c>
      <c r="C81" s="79" t="s">
        <v>85</v>
      </c>
      <c r="D81" s="79"/>
      <c r="E81" s="79"/>
      <c r="F81" s="79"/>
      <c r="G81" s="41">
        <v>384000</v>
      </c>
      <c r="H81" s="33" t="s">
        <v>84</v>
      </c>
      <c r="I81" s="32" t="s">
        <v>99</v>
      </c>
      <c r="K81" s="86"/>
      <c r="L81" s="87"/>
    </row>
    <row r="82" spans="1:34">
      <c r="B82" s="32" t="s">
        <v>103</v>
      </c>
      <c r="C82" s="79" t="s">
        <v>86</v>
      </c>
      <c r="D82" s="79"/>
      <c r="E82" s="79"/>
      <c r="F82" s="79"/>
      <c r="G82" s="41">
        <v>187500</v>
      </c>
      <c r="H82" s="33" t="s">
        <v>87</v>
      </c>
      <c r="I82" s="32" t="s">
        <v>99</v>
      </c>
      <c r="K82" s="86"/>
      <c r="L82" s="87"/>
    </row>
    <row r="83" spans="1:34" ht="24.75" customHeight="1">
      <c r="B83" s="78" t="s">
        <v>81</v>
      </c>
      <c r="C83" s="79" t="s">
        <v>98</v>
      </c>
      <c r="D83" s="79"/>
      <c r="E83" s="79"/>
      <c r="F83" s="79"/>
      <c r="G83" s="41">
        <v>78000</v>
      </c>
      <c r="H83" s="33" t="s">
        <v>88</v>
      </c>
      <c r="I83" s="32" t="s">
        <v>99</v>
      </c>
      <c r="K83" s="86"/>
      <c r="L83" s="87"/>
    </row>
    <row r="84" spans="1:34">
      <c r="B84" s="78"/>
      <c r="C84" s="79" t="s">
        <v>92</v>
      </c>
      <c r="D84" s="79"/>
      <c r="E84" s="79"/>
      <c r="F84" s="79"/>
      <c r="G84" s="41">
        <v>20000</v>
      </c>
      <c r="H84" s="33" t="s">
        <v>89</v>
      </c>
      <c r="I84" s="32" t="s">
        <v>99</v>
      </c>
      <c r="K84" s="86"/>
      <c r="L84" s="87"/>
    </row>
    <row r="85" spans="1:34">
      <c r="B85" s="78"/>
      <c r="C85" s="79" t="s">
        <v>93</v>
      </c>
      <c r="D85" s="79"/>
      <c r="E85" s="79"/>
      <c r="F85" s="79"/>
      <c r="G85" s="41">
        <v>20000</v>
      </c>
      <c r="H85" s="33" t="s">
        <v>90</v>
      </c>
      <c r="I85" s="32" t="s">
        <v>99</v>
      </c>
      <c r="K85" s="86"/>
      <c r="L85" s="87"/>
    </row>
    <row r="86" spans="1:34">
      <c r="B86" s="78"/>
      <c r="C86" s="79" t="s">
        <v>97</v>
      </c>
      <c r="D86" s="79"/>
      <c r="E86" s="79"/>
      <c r="F86" s="79"/>
      <c r="G86" s="41">
        <v>100000</v>
      </c>
      <c r="H86" s="33" t="s">
        <v>91</v>
      </c>
      <c r="I86" s="32" t="s">
        <v>99</v>
      </c>
      <c r="K86" s="88"/>
      <c r="L86" s="89"/>
    </row>
    <row r="87" spans="1:34" s="9" customFormat="1" ht="27.75" customHeight="1">
      <c r="A87" s="7"/>
      <c r="B87" s="69" t="s">
        <v>26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45"/>
      <c r="N87" s="8"/>
      <c r="O87" s="8"/>
      <c r="P87" s="8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spans="1:3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ht="55.5" customHeight="1">
      <c r="A89" s="2"/>
      <c r="B89" s="25" t="s">
        <v>20</v>
      </c>
      <c r="D89" s="25" t="s">
        <v>23</v>
      </c>
      <c r="F89" s="25" t="s">
        <v>24</v>
      </c>
      <c r="J89" s="2"/>
      <c r="K89" s="71" t="s">
        <v>111</v>
      </c>
      <c r="L89" s="71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ht="43.5" customHeight="1">
      <c r="A90" s="2"/>
      <c r="B90" s="27" t="e">
        <f>#REF!</f>
        <v>#REF!</v>
      </c>
      <c r="D90" s="27" t="e">
        <f>#REF!</f>
        <v>#REF!</v>
      </c>
      <c r="F90" s="26" t="e">
        <f>D90/B90</f>
        <v>#REF!</v>
      </c>
      <c r="J90" s="43"/>
      <c r="K90" s="72" t="e">
        <f>#REF!/#REF!</f>
        <v>#REF!</v>
      </c>
      <c r="L90" s="73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ht="15.75" customHeight="1">
      <c r="A91" s="2"/>
      <c r="J91" s="43"/>
      <c r="K91" s="74"/>
      <c r="L91" s="75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ht="15.75" customHeight="1">
      <c r="A92" s="2"/>
      <c r="J92" s="43"/>
      <c r="K92" s="74"/>
      <c r="L92" s="75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53.25" customHeight="1">
      <c r="A93" s="2"/>
      <c r="B93" s="25" t="s">
        <v>21</v>
      </c>
      <c r="D93" s="25" t="s">
        <v>22</v>
      </c>
      <c r="F93" s="25" t="s">
        <v>25</v>
      </c>
      <c r="J93" s="43"/>
      <c r="K93" s="74"/>
      <c r="L93" s="75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ht="31.2">
      <c r="A94" s="2"/>
      <c r="B94" s="27" t="e">
        <f>#REF!</f>
        <v>#REF!</v>
      </c>
      <c r="D94" s="27" t="e">
        <f>#REF!</f>
        <v>#REF!</v>
      </c>
      <c r="F94" s="26" t="e">
        <f>D94/B94</f>
        <v>#REF!</v>
      </c>
      <c r="J94" s="43"/>
      <c r="K94" s="76"/>
      <c r="L94" s="77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ht="20.399999999999999">
      <c r="B95" s="69"/>
      <c r="C95" s="70"/>
      <c r="D95" s="70"/>
      <c r="E95" s="70"/>
      <c r="F95" s="70"/>
      <c r="G95" s="70"/>
      <c r="H95" s="70"/>
      <c r="I95" s="70"/>
      <c r="J95" s="70"/>
      <c r="K95" s="70"/>
      <c r="L95" s="70"/>
    </row>
    <row r="113" spans="2:12" ht="20.399999999999999"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70"/>
    </row>
  </sheetData>
  <mergeCells count="59">
    <mergeCell ref="C51:F51"/>
    <mergeCell ref="K51:L51"/>
    <mergeCell ref="B5:L5"/>
    <mergeCell ref="B7:L7"/>
    <mergeCell ref="C8:H8"/>
    <mergeCell ref="K8:L8"/>
    <mergeCell ref="C9:H9"/>
    <mergeCell ref="K9:L9"/>
    <mergeCell ref="C10:H10"/>
    <mergeCell ref="K11:L11"/>
    <mergeCell ref="K12:L12"/>
    <mergeCell ref="B48:L48"/>
    <mergeCell ref="B50:I50"/>
    <mergeCell ref="C52:F52"/>
    <mergeCell ref="K52:L56"/>
    <mergeCell ref="C53:F53"/>
    <mergeCell ref="C54:F54"/>
    <mergeCell ref="C55:F55"/>
    <mergeCell ref="C56:F56"/>
    <mergeCell ref="B58:I58"/>
    <mergeCell ref="C59:F59"/>
    <mergeCell ref="K59:L59"/>
    <mergeCell ref="C60:F60"/>
    <mergeCell ref="K60:L64"/>
    <mergeCell ref="C61:F61"/>
    <mergeCell ref="C62:F62"/>
    <mergeCell ref="C63:F63"/>
    <mergeCell ref="C64:F64"/>
    <mergeCell ref="B66:I66"/>
    <mergeCell ref="C67:F67"/>
    <mergeCell ref="K67:L67"/>
    <mergeCell ref="C68:F68"/>
    <mergeCell ref="K68:L86"/>
    <mergeCell ref="C69:F69"/>
    <mergeCell ref="B70:B71"/>
    <mergeCell ref="C70:F70"/>
    <mergeCell ref="C71:F71"/>
    <mergeCell ref="C72:F72"/>
    <mergeCell ref="C73:F73"/>
    <mergeCell ref="B74:B80"/>
    <mergeCell ref="C74:F74"/>
    <mergeCell ref="C75:F75"/>
    <mergeCell ref="C76:F76"/>
    <mergeCell ref="C77:F77"/>
    <mergeCell ref="C78:F78"/>
    <mergeCell ref="C79:F79"/>
    <mergeCell ref="C80:F80"/>
    <mergeCell ref="C81:F81"/>
    <mergeCell ref="C82:F82"/>
    <mergeCell ref="B83:B86"/>
    <mergeCell ref="C83:F83"/>
    <mergeCell ref="C84:F84"/>
    <mergeCell ref="C85:F85"/>
    <mergeCell ref="C86:F86"/>
    <mergeCell ref="B87:L87"/>
    <mergeCell ref="K89:L89"/>
    <mergeCell ref="K90:L94"/>
    <mergeCell ref="B95:L95"/>
    <mergeCell ref="B113:L113"/>
  </mergeCells>
  <printOptions horizontalCentered="1"/>
  <pageMargins left="0.11811023622047245" right="0.11811023622047245" top="0.11811023622047245" bottom="0.11811023622047245" header="0" footer="0"/>
  <pageSetup scale="55" fitToHeight="0" orientation="landscape" horizontalDpi="4294967292" verticalDpi="4294967292" r:id="rId1"/>
  <rowBreaks count="2" manualBreakCount="2">
    <brk id="47" min="1" max="11" man="1"/>
    <brk id="94" min="1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avance</vt:lpstr>
      <vt:lpstr>Dashboard Ejecutivo (2)</vt:lpstr>
      <vt:lpstr>'Dashboard Ejecutivo (2)'!Área_de_impresión</vt:lpstr>
      <vt:lpstr>'Reporte de avance'!Área_de_impresión</vt:lpstr>
      <vt:lpstr>'Reporte de avance'!Títulos_a_imprimir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Gennys Azael Lorenzo</dc:creator>
  <cp:lastModifiedBy>Gennys Azael Lorenzo Mariñez</cp:lastModifiedBy>
  <cp:lastPrinted>2025-05-09T16:41:48Z</cp:lastPrinted>
  <dcterms:created xsi:type="dcterms:W3CDTF">2015-07-29T21:33:10Z</dcterms:created>
  <dcterms:modified xsi:type="dcterms:W3CDTF">2025-05-09T16:42:14Z</dcterms:modified>
</cp:coreProperties>
</file>